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nycep-my.sharepoint.com/personal/cng_dep_nyc_gov/Documents/Work from Home Documents/Phase 5 - Geotechnical Investigations/ROWPP/DEP Geotech Procedure Appendices - MAY 2022/"/>
    </mc:Choice>
  </mc:AlternateContent>
  <xr:revisionPtr revIDLastSave="28" documentId="8_{0128ABCF-EF68-463E-B208-5DC55BD9CE54}" xr6:coauthVersionLast="47" xr6:coauthVersionMax="47" xr10:uidLastSave="{08BA6A20-F921-4044-8696-7D2662F921EF}"/>
  <bookViews>
    <workbookView xWindow="-120" yWindow="-120" windowWidth="29040" windowHeight="15840" tabRatio="828" firstSheet="1" activeTab="1" xr2:uid="{00000000-000D-0000-FFFF-FFFF00000000}"/>
  </bookViews>
  <sheets>
    <sheet name="PT Log (general)" sheetId="11" r:id="rId1"/>
    <sheet name="PT Log (terminated)" sheetId="15" r:id="rId2"/>
  </sheets>
  <definedNames>
    <definedName name="_xlnm.Print_Area" localSheetId="0">'PT Log (general)'!$A$1:$M$61</definedName>
    <definedName name="_xlnm.Print_Area" localSheetId="1">'PT Log (terminated)'!$A$1:$M$61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30" i="15" l="1"/>
  <c r="J30" i="15"/>
  <c r="K30" i="15" s="1"/>
  <c r="E30" i="15"/>
  <c r="C30" i="15"/>
  <c r="D30" i="15" s="1"/>
  <c r="L29" i="15"/>
  <c r="J29" i="15"/>
  <c r="K29" i="15" s="1"/>
  <c r="E29" i="15"/>
  <c r="C29" i="15"/>
  <c r="D29" i="15" s="1"/>
  <c r="L28" i="15"/>
  <c r="J28" i="15"/>
  <c r="K28" i="15" s="1"/>
  <c r="E28" i="15"/>
  <c r="C28" i="15"/>
  <c r="D28" i="15" s="1"/>
  <c r="L27" i="15"/>
  <c r="J27" i="15"/>
  <c r="K27" i="15" s="1"/>
  <c r="E27" i="15"/>
  <c r="C27" i="15"/>
  <c r="D27" i="15" s="1"/>
  <c r="L26" i="15"/>
  <c r="J26" i="15"/>
  <c r="K26" i="15" s="1"/>
  <c r="E26" i="15"/>
  <c r="C26" i="15"/>
  <c r="D26" i="15" s="1"/>
  <c r="L25" i="15"/>
  <c r="J25" i="15"/>
  <c r="K25" i="15" s="1"/>
  <c r="E25" i="15"/>
  <c r="C25" i="15"/>
  <c r="D25" i="15" s="1"/>
  <c r="L24" i="15"/>
  <c r="J24" i="15"/>
  <c r="K24" i="15" s="1"/>
  <c r="E24" i="15"/>
  <c r="C24" i="15"/>
  <c r="D24" i="15" s="1"/>
  <c r="M21" i="15"/>
  <c r="M30" i="15" s="1"/>
  <c r="F21" i="15"/>
  <c r="F30" i="15" s="1"/>
  <c r="A19" i="15"/>
  <c r="F48" i="15" s="1"/>
  <c r="J30" i="11"/>
  <c r="J29" i="11"/>
  <c r="J28" i="11"/>
  <c r="J27" i="11"/>
  <c r="J26" i="11"/>
  <c r="J25" i="11"/>
  <c r="J24" i="11"/>
  <c r="C30" i="11"/>
  <c r="C29" i="11"/>
  <c r="C28" i="11"/>
  <c r="C27" i="11"/>
  <c r="C26" i="11"/>
  <c r="C25" i="11"/>
  <c r="C24" i="11"/>
  <c r="D24" i="11" s="1"/>
  <c r="M21" i="11"/>
  <c r="M30" i="11" s="1"/>
  <c r="F21" i="11"/>
  <c r="F28" i="11" s="1"/>
  <c r="M24" i="15" l="1"/>
  <c r="M25" i="15"/>
  <c r="M26" i="15"/>
  <c r="M27" i="15"/>
  <c r="M28" i="15"/>
  <c r="M29" i="15"/>
  <c r="F24" i="15"/>
  <c r="F25" i="15"/>
  <c r="F26" i="15"/>
  <c r="F27" i="15"/>
  <c r="F28" i="15"/>
  <c r="F29" i="15"/>
  <c r="M25" i="11"/>
  <c r="M27" i="11"/>
  <c r="M28" i="11"/>
  <c r="M24" i="11"/>
  <c r="M26" i="11"/>
  <c r="M29" i="11"/>
  <c r="F29" i="11"/>
  <c r="F25" i="11"/>
  <c r="F30" i="11"/>
  <c r="F24" i="11"/>
  <c r="F26" i="11"/>
  <c r="F27" i="11"/>
  <c r="A19" i="11" l="1"/>
  <c r="L30" i="11" l="1"/>
  <c r="K30" i="11"/>
  <c r="E30" i="11"/>
  <c r="D30" i="11"/>
  <c r="L29" i="11"/>
  <c r="K29" i="11"/>
  <c r="E29" i="11"/>
  <c r="D29" i="11"/>
  <c r="L28" i="11"/>
  <c r="K28" i="11"/>
  <c r="E28" i="11"/>
  <c r="D28" i="11"/>
  <c r="L27" i="11"/>
  <c r="K27" i="11"/>
  <c r="E27" i="11"/>
  <c r="D27" i="11"/>
  <c r="L26" i="11"/>
  <c r="K26" i="11"/>
  <c r="E26" i="11"/>
  <c r="D26" i="11"/>
  <c r="L25" i="11"/>
  <c r="K25" i="11"/>
  <c r="E25" i="11"/>
  <c r="D25" i="11"/>
  <c r="L24" i="11"/>
  <c r="K24" i="11"/>
  <c r="E24" i="11"/>
  <c r="F48" i="11"/>
  <c r="D45" i="11" l="1"/>
  <c r="K45" i="11"/>
  <c r="F49" i="11" l="1"/>
</calcChain>
</file>

<file path=xl/sharedStrings.xml><?xml version="1.0" encoding="utf-8"?>
<sst xmlns="http://schemas.openxmlformats.org/spreadsheetml/2006/main" count="197" uniqueCount="76">
  <si>
    <t>COMPANY NAME/LOGO</t>
  </si>
  <si>
    <t>PT ID No.</t>
  </si>
  <si>
    <t>PT-</t>
  </si>
  <si>
    <t>&lt;ID&gt;</t>
  </si>
  <si>
    <t>Sheet</t>
  </si>
  <si>
    <t>&lt;#&gt;</t>
  </si>
  <si>
    <t>of</t>
  </si>
  <si>
    <t>Prepared for:</t>
  </si>
  <si>
    <t>AGENCY NAME / LOGO</t>
  </si>
  <si>
    <t>PROJECT:</t>
  </si>
  <si>
    <t>&lt;contract area or project description&gt;</t>
  </si>
  <si>
    <t>LOCATION / BOROUGH :</t>
  </si>
  <si>
    <t>&lt;borough&gt;</t>
  </si>
  <si>
    <t>INSPECTOR:</t>
  </si>
  <si>
    <t>&lt;name&gt;</t>
  </si>
  <si>
    <t>DRILLER:</t>
  </si>
  <si>
    <t>Start Date:</t>
  </si>
  <si>
    <t>&lt;date&gt;</t>
  </si>
  <si>
    <t>Weather:</t>
  </si>
  <si>
    <t>&lt;weather and ambient temperature&gt;</t>
  </si>
  <si>
    <t>CONTRACTOR:</t>
  </si>
  <si>
    <t>HELPER:</t>
  </si>
  <si>
    <t>Start Time:</t>
  </si>
  <si>
    <t>&lt;time&gt;</t>
  </si>
  <si>
    <t>P.E./REP.:</t>
  </si>
  <si>
    <t>Depth of  PT:</t>
  </si>
  <si>
    <t>&lt;depth&gt;</t>
  </si>
  <si>
    <t>ft</t>
  </si>
  <si>
    <t>Drill Bit Type:</t>
  </si>
  <si>
    <t>&lt;type&gt;</t>
  </si>
  <si>
    <t xml:space="preserve">Weight of Hammer for casing: </t>
  </si>
  <si>
    <t>lbs</t>
  </si>
  <si>
    <t>Rig Type:</t>
  </si>
  <si>
    <t>Casing Internal Diameter:</t>
  </si>
  <si>
    <t>in</t>
  </si>
  <si>
    <t xml:space="preserve">Type of Hammer: </t>
  </si>
  <si>
    <t>Casing Length:</t>
  </si>
  <si>
    <t>&lt;length&gt;</t>
  </si>
  <si>
    <t>General Formula:</t>
  </si>
  <si>
    <t>Formula for 4" internal diameter casing (in/hr):</t>
  </si>
  <si>
    <t>ASTM D-6391 – 11
PERMEABILITY COEFFICIENT (Km) FORMULA:</t>
  </si>
  <si>
    <t>where:</t>
  </si>
  <si>
    <t>TEST 1</t>
  </si>
  <si>
    <t>TEST 2</t>
  </si>
  <si>
    <r>
      <t>Water temperature (</t>
    </r>
    <r>
      <rPr>
        <sz val="8"/>
        <color theme="1"/>
        <rFont val="Calibri"/>
        <family val="2"/>
      </rPr>
      <t>°C), T:</t>
    </r>
  </si>
  <si>
    <t>Rt=</t>
  </si>
  <si>
    <t>FIELD DATA</t>
  </si>
  <si>
    <t>CALCULATED DATA</t>
  </si>
  <si>
    <t>Time (min)</t>
  </si>
  <si>
    <t>Depth (in)</t>
  </si>
  <si>
    <t>Height (in)</t>
  </si>
  <si>
    <t>Ln (H/Ho)</t>
  </si>
  <si>
    <r>
      <t>(t</t>
    </r>
    <r>
      <rPr>
        <vertAlign val="subscript"/>
        <sz val="9"/>
        <color theme="1"/>
        <rFont val="Calibri"/>
        <family val="2"/>
        <scheme val="minor"/>
      </rPr>
      <t>1</t>
    </r>
    <r>
      <rPr>
        <sz val="9"/>
        <color theme="1"/>
        <rFont val="Calibri"/>
        <family val="2"/>
        <scheme val="minor"/>
      </rPr>
      <t>-t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>)</t>
    </r>
  </si>
  <si>
    <t>*Kv (in/hr)</t>
  </si>
  <si>
    <t>TEST 1 FINAL RESULTS</t>
  </si>
  <si>
    <t>TEST 2 FINAL RESULTS</t>
  </si>
  <si>
    <t>Time Weighted Average Permeability Coefficient</t>
  </si>
  <si>
    <r>
      <t>K</t>
    </r>
    <r>
      <rPr>
        <b/>
        <vertAlign val="subscript"/>
        <sz val="8"/>
        <color theme="1"/>
        <rFont val="Calibri"/>
        <family val="2"/>
        <scheme val="minor"/>
      </rPr>
      <t>m</t>
    </r>
    <r>
      <rPr>
        <b/>
        <sz val="8"/>
        <color theme="1"/>
        <rFont val="Calibri"/>
        <family val="2"/>
        <scheme val="minor"/>
      </rPr>
      <t>=</t>
    </r>
  </si>
  <si>
    <t>in/hr</t>
  </si>
  <si>
    <t>AVERAGE</t>
  </si>
  <si>
    <t>Coordinates:</t>
  </si>
  <si>
    <t>Longitude:</t>
  </si>
  <si>
    <t>&lt;longitude&gt;</t>
  </si>
  <si>
    <t>Latitude:</t>
  </si>
  <si>
    <t>&lt;latitude&gt;</t>
  </si>
  <si>
    <t>Inspectors Remarks:</t>
  </si>
  <si>
    <t>DEFINITION OF VARIABLES</t>
  </si>
  <si>
    <r>
      <t>t</t>
    </r>
    <r>
      <rPr>
        <vertAlign val="subscript"/>
        <sz val="8"/>
        <color theme="1"/>
        <rFont val="Calibri"/>
        <family val="2"/>
        <scheme val="minor"/>
      </rPr>
      <t>2</t>
    </r>
    <r>
      <rPr>
        <sz val="8"/>
        <color theme="1"/>
        <rFont val="Calibri"/>
        <family val="2"/>
        <scheme val="minor"/>
      </rPr>
      <t>= Time at the end of the test in the units selected for Km</t>
    </r>
  </si>
  <si>
    <r>
      <t>*K</t>
    </r>
    <r>
      <rPr>
        <vertAlign val="subscript"/>
        <sz val="8"/>
        <color theme="1"/>
        <rFont val="Calibri"/>
        <family val="2"/>
        <scheme val="minor"/>
      </rPr>
      <t>m</t>
    </r>
    <r>
      <rPr>
        <sz val="8"/>
        <color theme="1"/>
        <rFont val="Calibri"/>
        <family val="2"/>
        <scheme val="minor"/>
      </rPr>
      <t xml:space="preserve">= Mean permeability </t>
    </r>
  </si>
  <si>
    <r>
      <t>h</t>
    </r>
    <r>
      <rPr>
        <vertAlign val="subscript"/>
        <sz val="8"/>
        <color theme="1"/>
        <rFont val="Calibri"/>
        <family val="2"/>
        <scheme val="minor"/>
      </rPr>
      <t>1</t>
    </r>
    <r>
      <rPr>
        <sz val="8"/>
        <color theme="1"/>
        <rFont val="Calibri"/>
        <family val="2"/>
        <scheme val="minor"/>
      </rPr>
      <t>= Height of the water above the bottom of the casing at the start of the test in the same units selected for Km</t>
    </r>
  </si>
  <si>
    <t>T = Temperature of permeant (water), in °C</t>
  </si>
  <si>
    <t>Ln = Natural Logarithmic</t>
  </si>
  <si>
    <r>
      <t>h</t>
    </r>
    <r>
      <rPr>
        <vertAlign val="subscript"/>
        <sz val="8"/>
        <color theme="1"/>
        <rFont val="Calibri"/>
        <family val="2"/>
        <scheme val="minor"/>
      </rPr>
      <t>2</t>
    </r>
    <r>
      <rPr>
        <sz val="8"/>
        <color theme="1"/>
        <rFont val="Calibri"/>
        <family val="2"/>
        <scheme val="minor"/>
      </rPr>
      <t>= Height of the water above the bottom of the casing at the end of the test in the same units selected for Km</t>
    </r>
  </si>
  <si>
    <r>
      <t>t</t>
    </r>
    <r>
      <rPr>
        <vertAlign val="subscript"/>
        <sz val="8"/>
        <color theme="1"/>
        <rFont val="Calibri"/>
        <family val="2"/>
        <scheme val="minor"/>
      </rPr>
      <t>1</t>
    </r>
    <r>
      <rPr>
        <sz val="8"/>
        <color theme="1"/>
        <rFont val="Calibri"/>
        <family val="2"/>
        <scheme val="minor"/>
      </rPr>
      <t xml:space="preserve"> = Time at the start of the test in the same units selected for Km</t>
    </r>
  </si>
  <si>
    <r>
      <t>R</t>
    </r>
    <r>
      <rPr>
        <vertAlign val="subscript"/>
        <sz val="8"/>
        <color theme="1"/>
        <rFont val="Calibri"/>
        <family val="2"/>
        <scheme val="minor"/>
      </rPr>
      <t>t</t>
    </r>
    <r>
      <rPr>
        <sz val="8"/>
        <color theme="1"/>
        <rFont val="Calibri"/>
        <family val="2"/>
        <scheme val="minor"/>
      </rPr>
      <t xml:space="preserve"> = Ratio of viscosity of water at test temperature to the viscositye of water at 20°C</t>
    </r>
  </si>
  <si>
    <t>&lt;Insert reason for PT termination here&gt;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</si>
</sst>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00E+00"/>
  </numFmts>
  <fonts count="17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7.5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Calibri"/>
      <family val="2"/>
    </font>
    <font>
      <vertAlign val="subscript"/>
      <sz val="9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vertAlign val="subscript"/>
      <sz val="8"/>
      <color theme="1"/>
      <name val="Calibri"/>
      <family val="2"/>
      <scheme val="minor"/>
    </font>
    <font>
      <b/>
      <vertAlign val="subscript"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185">
    <xf numFmtId="0" fontId="0" fillId="0" borderId="0" xfId="0"/>
    <xf numFmtId="0" fontId="2" fillId="0" borderId="10" xfId="0" applyFont="1" applyBorder="1"/>
    <xf numFmtId="0" fontId="2" fillId="0" borderId="5" xfId="0" applyFont="1" applyBorder="1"/>
    <xf numFmtId="0" fontId="2" fillId="0" borderId="0" xfId="0" applyFont="1" applyBorder="1"/>
    <xf numFmtId="0" fontId="2" fillId="0" borderId="9" xfId="0" applyFont="1" applyBorder="1"/>
    <xf numFmtId="0" fontId="2" fillId="0" borderId="7" xfId="0" applyFont="1" applyBorder="1"/>
    <xf numFmtId="0" fontId="2" fillId="0" borderId="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/>
    </xf>
    <xf numFmtId="164" fontId="2" fillId="0" borderId="17" xfId="0" applyNumberFormat="1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164" fontId="2" fillId="0" borderId="20" xfId="0" applyNumberFormat="1" applyFont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3" fillId="0" borderId="11" xfId="0" applyFont="1" applyBorder="1" applyAlignment="1">
      <alignment horizontal="center"/>
    </xf>
    <xf numFmtId="0" fontId="0" fillId="0" borderId="5" xfId="0" applyBorder="1"/>
    <xf numFmtId="0" fontId="0" fillId="0" borderId="10" xfId="0" applyBorder="1"/>
    <xf numFmtId="0" fontId="0" fillId="0" borderId="9" xfId="0" applyBorder="1"/>
    <xf numFmtId="0" fontId="0" fillId="0" borderId="0" xfId="0" applyFill="1" applyBorder="1"/>
    <xf numFmtId="0" fontId="1" fillId="0" borderId="0" xfId="0" applyFont="1" applyFill="1" applyBorder="1"/>
    <xf numFmtId="0" fontId="2" fillId="0" borderId="11" xfId="0" applyFont="1" applyBorder="1"/>
    <xf numFmtId="164" fontId="2" fillId="0" borderId="22" xfId="0" applyNumberFormat="1" applyFont="1" applyBorder="1" applyAlignment="1">
      <alignment horizontal="center"/>
    </xf>
    <xf numFmtId="164" fontId="2" fillId="0" borderId="23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2" fillId="0" borderId="8" xfId="0" applyFont="1" applyBorder="1" applyAlignment="1">
      <alignment horizontal="center"/>
    </xf>
    <xf numFmtId="0" fontId="2" fillId="0" borderId="0" xfId="0" applyFont="1" applyFill="1" applyBorder="1" applyAlignment="1"/>
    <xf numFmtId="0" fontId="2" fillId="0" borderId="7" xfId="0" applyFont="1" applyBorder="1" applyAlignment="1">
      <alignment horizontal="center"/>
    </xf>
    <xf numFmtId="165" fontId="2" fillId="0" borderId="18" xfId="0" applyNumberFormat="1" applyFont="1" applyBorder="1" applyAlignment="1">
      <alignment horizontal="center"/>
    </xf>
    <xf numFmtId="165" fontId="2" fillId="0" borderId="21" xfId="0" applyNumberFormat="1" applyFont="1" applyBorder="1" applyAlignment="1">
      <alignment horizontal="center"/>
    </xf>
    <xf numFmtId="0" fontId="2" fillId="0" borderId="1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Font="1" applyBorder="1"/>
    <xf numFmtId="0" fontId="2" fillId="0" borderId="7" xfId="0" applyFont="1" applyFill="1" applyBorder="1"/>
    <xf numFmtId="0" fontId="6" fillId="0" borderId="9" xfId="0" applyFont="1" applyBorder="1" applyAlignment="1">
      <alignment horizontal="center" vertical="center"/>
    </xf>
    <xf numFmtId="164" fontId="2" fillId="0" borderId="24" xfId="0" applyNumberFormat="1" applyFont="1" applyBorder="1" applyAlignment="1">
      <alignment horizontal="center"/>
    </xf>
    <xf numFmtId="164" fontId="2" fillId="0" borderId="25" xfId="0" applyNumberFormat="1" applyFont="1" applyBorder="1" applyAlignment="1">
      <alignment horizontal="center"/>
    </xf>
    <xf numFmtId="0" fontId="0" fillId="0" borderId="0" xfId="0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1" xfId="0" applyBorder="1"/>
    <xf numFmtId="0" fontId="0" fillId="0" borderId="12" xfId="0" applyBorder="1"/>
    <xf numFmtId="0" fontId="7" fillId="0" borderId="5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2" fillId="0" borderId="8" xfId="0" applyFont="1" applyFill="1" applyBorder="1"/>
    <xf numFmtId="0" fontId="2" fillId="0" borderId="12" xfId="0" applyFont="1" applyFill="1" applyBorder="1"/>
    <xf numFmtId="164" fontId="2" fillId="0" borderId="16" xfId="0" applyNumberFormat="1" applyFont="1" applyBorder="1" applyAlignment="1">
      <alignment horizontal="center"/>
    </xf>
    <xf numFmtId="164" fontId="2" fillId="0" borderId="19" xfId="0" applyNumberFormat="1" applyFont="1" applyBorder="1" applyAlignment="1">
      <alignment horizontal="center"/>
    </xf>
    <xf numFmtId="0" fontId="2" fillId="0" borderId="10" xfId="0" applyFont="1" applyBorder="1" applyAlignment="1">
      <alignment horizontal="left" vertical="center"/>
    </xf>
    <xf numFmtId="0" fontId="5" fillId="0" borderId="11" xfId="0" applyFont="1" applyFill="1" applyBorder="1" applyAlignment="1">
      <alignment horizontal="right" wrapText="1"/>
    </xf>
    <xf numFmtId="165" fontId="2" fillId="0" borderId="11" xfId="0" applyNumberFormat="1" applyFont="1" applyFill="1" applyBorder="1"/>
    <xf numFmtId="0" fontId="5" fillId="0" borderId="7" xfId="0" applyFont="1" applyFill="1" applyBorder="1" applyAlignment="1">
      <alignment horizontal="right" wrapText="1"/>
    </xf>
    <xf numFmtId="166" fontId="2" fillId="0" borderId="7" xfId="0" applyNumberFormat="1" applyFont="1" applyFill="1" applyBorder="1"/>
    <xf numFmtId="0" fontId="2" fillId="0" borderId="11" xfId="0" applyFont="1" applyFill="1" applyBorder="1"/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0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9" xfId="0" applyFont="1" applyBorder="1"/>
    <xf numFmtId="0" fontId="9" fillId="0" borderId="7" xfId="0" applyFont="1" applyBorder="1"/>
    <xf numFmtId="0" fontId="9" fillId="0" borderId="8" xfId="0" applyFont="1" applyBorder="1"/>
    <xf numFmtId="0" fontId="2" fillId="0" borderId="0" xfId="0" applyFont="1" applyBorder="1" applyAlignment="1">
      <alignment vertical="center"/>
    </xf>
    <xf numFmtId="0" fontId="0" fillId="0" borderId="11" xfId="0" applyBorder="1" applyAlignment="1">
      <alignment horizontal="right"/>
    </xf>
    <xf numFmtId="0" fontId="5" fillId="0" borderId="0" xfId="0" applyFont="1" applyFill="1" applyBorder="1" applyAlignment="1">
      <alignment horizontal="right" wrapText="1"/>
    </xf>
    <xf numFmtId="166" fontId="2" fillId="0" borderId="0" xfId="0" applyNumberFormat="1" applyFont="1" applyFill="1" applyBorder="1"/>
    <xf numFmtId="0" fontId="5" fillId="0" borderId="0" xfId="0" applyFont="1" applyBorder="1" applyAlignment="1">
      <alignment horizontal="right" wrapText="1"/>
    </xf>
    <xf numFmtId="0" fontId="2" fillId="0" borderId="6" xfId="0" applyFont="1" applyFill="1" applyBorder="1"/>
    <xf numFmtId="0" fontId="10" fillId="0" borderId="0" xfId="0" applyFont="1" applyBorder="1"/>
    <xf numFmtId="165" fontId="2" fillId="0" borderId="0" xfId="0" applyNumberFormat="1" applyFont="1" applyFill="1" applyBorder="1"/>
    <xf numFmtId="0" fontId="2" fillId="0" borderId="10" xfId="0" applyFont="1" applyBorder="1" applyAlignment="1">
      <alignment horizontal="left"/>
    </xf>
    <xf numFmtId="0" fontId="3" fillId="0" borderId="11" xfId="0" applyFont="1" applyBorder="1"/>
    <xf numFmtId="0" fontId="1" fillId="0" borderId="11" xfId="0" applyFont="1" applyBorder="1"/>
    <xf numFmtId="0" fontId="0" fillId="0" borderId="12" xfId="0" quotePrefix="1" applyBorder="1"/>
    <xf numFmtId="0" fontId="5" fillId="0" borderId="12" xfId="0" applyFont="1" applyBorder="1" applyAlignment="1">
      <alignment horizontal="right" wrapText="1"/>
    </xf>
    <xf numFmtId="0" fontId="2" fillId="0" borderId="5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166" fontId="2" fillId="0" borderId="7" xfId="0" applyNumberFormat="1" applyFont="1" applyFill="1" applyBorder="1" applyAlignment="1">
      <alignment horizontal="center"/>
    </xf>
    <xf numFmtId="0" fontId="5" fillId="0" borderId="8" xfId="0" applyFont="1" applyBorder="1" applyAlignment="1">
      <alignment horizontal="right" wrapText="1"/>
    </xf>
    <xf numFmtId="0" fontId="5" fillId="0" borderId="2" xfId="0" applyFont="1" applyBorder="1" applyAlignment="1"/>
    <xf numFmtId="0" fontId="5" fillId="0" borderId="3" xfId="0" applyFont="1" applyBorder="1" applyAlignment="1"/>
    <xf numFmtId="165" fontId="2" fillId="0" borderId="11" xfId="0" applyNumberFormat="1" applyFont="1" applyFill="1" applyBorder="1" applyAlignment="1">
      <alignment horizontal="right"/>
    </xf>
    <xf numFmtId="0" fontId="0" fillId="0" borderId="11" xfId="0" applyBorder="1" applyAlignment="1">
      <alignment horizontal="center"/>
    </xf>
    <xf numFmtId="0" fontId="0" fillId="2" borderId="11" xfId="0" applyFill="1" applyBorder="1"/>
    <xf numFmtId="164" fontId="2" fillId="2" borderId="24" xfId="0" applyNumberFormat="1" applyFont="1" applyFill="1" applyBorder="1" applyAlignment="1">
      <alignment horizontal="center"/>
    </xf>
    <xf numFmtId="164" fontId="2" fillId="2" borderId="25" xfId="0" applyNumberFormat="1" applyFont="1" applyFill="1" applyBorder="1" applyAlignment="1">
      <alignment horizontal="center"/>
    </xf>
    <xf numFmtId="164" fontId="2" fillId="2" borderId="18" xfId="0" applyNumberFormat="1" applyFont="1" applyFill="1" applyBorder="1" applyAlignment="1">
      <alignment horizontal="center"/>
    </xf>
    <xf numFmtId="164" fontId="2" fillId="2" borderId="21" xfId="0" applyNumberFormat="1" applyFont="1" applyFill="1" applyBorder="1" applyAlignment="1">
      <alignment horizontal="center"/>
    </xf>
    <xf numFmtId="0" fontId="2" fillId="0" borderId="12" xfId="0" applyFont="1" applyFill="1" applyBorder="1" applyAlignment="1"/>
    <xf numFmtId="0" fontId="0" fillId="0" borderId="6" xfId="0" applyFill="1" applyBorder="1" applyAlignment="1"/>
    <xf numFmtId="0" fontId="3" fillId="0" borderId="12" xfId="0" applyFont="1" applyFill="1" applyBorder="1" applyAlignment="1"/>
    <xf numFmtId="0" fontId="3" fillId="0" borderId="6" xfId="0" applyFont="1" applyFill="1" applyBorder="1" applyAlignment="1"/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horizontal="center"/>
    </xf>
    <xf numFmtId="164" fontId="2" fillId="2" borderId="33" xfId="0" applyNumberFormat="1" applyFont="1" applyFill="1" applyBorder="1" applyAlignment="1">
      <alignment horizontal="center"/>
    </xf>
    <xf numFmtId="164" fontId="2" fillId="0" borderId="34" xfId="0" applyNumberFormat="1" applyFont="1" applyBorder="1" applyAlignment="1">
      <alignment horizontal="center"/>
    </xf>
    <xf numFmtId="164" fontId="2" fillId="0" borderId="35" xfId="0" applyNumberFormat="1" applyFont="1" applyBorder="1" applyAlignment="1">
      <alignment horizontal="center"/>
    </xf>
    <xf numFmtId="165" fontId="2" fillId="0" borderId="33" xfId="0" applyNumberFormat="1" applyFont="1" applyBorder="1" applyAlignment="1">
      <alignment horizontal="center"/>
    </xf>
    <xf numFmtId="164" fontId="2" fillId="2" borderId="36" xfId="0" applyNumberFormat="1" applyFont="1" applyFill="1" applyBorder="1" applyAlignment="1">
      <alignment horizontal="center"/>
    </xf>
    <xf numFmtId="164" fontId="2" fillId="0" borderId="32" xfId="0" applyNumberFormat="1" applyFont="1" applyBorder="1" applyAlignment="1">
      <alignment horizontal="center"/>
    </xf>
    <xf numFmtId="0" fontId="11" fillId="0" borderId="10" xfId="0" applyFont="1" applyBorder="1"/>
    <xf numFmtId="0" fontId="11" fillId="0" borderId="11" xfId="0" applyFont="1" applyBorder="1"/>
    <xf numFmtId="2" fontId="2" fillId="0" borderId="4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2" fillId="0" borderId="2" xfId="0" applyFont="1" applyBorder="1" applyAlignment="1"/>
    <xf numFmtId="0" fontId="2" fillId="0" borderId="0" xfId="0" applyFont="1" applyBorder="1" applyAlignment="1">
      <alignment horizontal="left" wrapText="1"/>
    </xf>
    <xf numFmtId="0" fontId="5" fillId="0" borderId="7" xfId="0" applyFont="1" applyBorder="1" applyAlignment="1">
      <alignment horizontal="right" wrapText="1"/>
    </xf>
    <xf numFmtId="0" fontId="3" fillId="2" borderId="0" xfId="0" applyFont="1" applyFill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2" fillId="0" borderId="3" xfId="0" applyFont="1" applyBorder="1" applyAlignment="1">
      <alignment horizontal="right" vertical="center"/>
    </xf>
    <xf numFmtId="0" fontId="2" fillId="0" borderId="0" xfId="0" applyFont="1" applyFill="1" applyBorder="1" applyAlignment="1">
      <alignment horizontal="center"/>
    </xf>
    <xf numFmtId="0" fontId="5" fillId="0" borderId="5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4" fillId="0" borderId="2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0" xfId="0" applyFont="1" applyBorder="1" applyAlignment="1">
      <alignment horizontal="right" vertical="center" wrapText="1"/>
    </xf>
    <xf numFmtId="0" fontId="2" fillId="0" borderId="37" xfId="0" applyFont="1" applyBorder="1" applyAlignment="1">
      <alignment horizontal="right" vertical="center" wrapText="1"/>
    </xf>
    <xf numFmtId="0" fontId="2" fillId="2" borderId="7" xfId="0" applyFont="1" applyFill="1" applyBorder="1" applyAlignment="1">
      <alignment horizontal="center"/>
    </xf>
    <xf numFmtId="0" fontId="5" fillId="0" borderId="5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3" fillId="2" borderId="0" xfId="0" applyFont="1" applyFill="1" applyBorder="1" applyAlignment="1">
      <alignment horizont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2" fillId="2" borderId="1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7" xfId="0" applyFont="1" applyBorder="1" applyAlignment="1">
      <alignment horizontal="right" wrapText="1"/>
    </xf>
    <xf numFmtId="0" fontId="2" fillId="2" borderId="4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6" fontId="2" fillId="0" borderId="2" xfId="0" applyNumberFormat="1" applyFont="1" applyFill="1" applyBorder="1" applyAlignment="1">
      <alignment horizontal="center"/>
    </xf>
    <xf numFmtId="166" fontId="2" fillId="0" borderId="3" xfId="0" applyNumberFormat="1" applyFont="1" applyFill="1" applyBorder="1" applyAlignment="1">
      <alignment horizontal="center"/>
    </xf>
    <xf numFmtId="166" fontId="2" fillId="0" borderId="4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4" fillId="0" borderId="5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DDDDDD"/>
      <color rgb="FFFFEA93"/>
      <color rgb="FFFFCC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'PT Log (general)'!$A$19:$M$19</c:f>
          <c:strCache>
            <c:ptCount val="13"/>
            <c:pt idx="0">
              <c:v>PT-&lt;ID&gt; @ &lt;depth&gt; ft</c:v>
            </c:pt>
          </c:strCache>
        </c:strRef>
      </c:tx>
      <c:overlay val="0"/>
      <c:spPr>
        <a:noFill/>
      </c:spPr>
      <c:txPr>
        <a:bodyPr/>
        <a:lstStyle/>
        <a:p>
          <a:pPr>
            <a:defRPr sz="10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Test 1</c:v>
          </c:tx>
          <c:spPr>
            <a:ln w="12700" cmpd="dbl">
              <a:solidFill>
                <a:srgbClr val="0000FF"/>
              </a:solidFill>
              <a:prstDash val="sysDash"/>
            </a:ln>
          </c:spPr>
          <c:marker>
            <c:symbol val="x"/>
            <c:size val="2"/>
            <c:spPr>
              <a:solidFill>
                <a:srgbClr val="0000FF"/>
              </a:solidFill>
            </c:spPr>
          </c:marker>
          <c:xVal>
            <c:numRef>
              <c:f>'PT Log (general)'!$A$24:$A$30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</c:numCache>
            </c:numRef>
          </c:xVal>
          <c:yVal>
            <c:numRef>
              <c:f>'PT Log (general)'!$D$24:$D$30</c:f>
              <c:numCache>
                <c:formatCode>0.000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094-4482-9EF6-2A3DB78B10DD}"/>
            </c:ext>
          </c:extLst>
        </c:ser>
        <c:ser>
          <c:idx val="1"/>
          <c:order val="1"/>
          <c:tx>
            <c:v>Test 2</c:v>
          </c:tx>
          <c:spPr>
            <a:ln w="12700">
              <a:solidFill>
                <a:srgbClr val="FF0000"/>
              </a:solidFill>
            </a:ln>
          </c:spPr>
          <c:marker>
            <c:symbol val="circle"/>
            <c:size val="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'PT Log (general)'!$H$24:$H$30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</c:numCache>
            </c:numRef>
          </c:xVal>
          <c:yVal>
            <c:numRef>
              <c:f>'PT Log (general)'!$K$24:$K$30</c:f>
              <c:numCache>
                <c:formatCode>0.000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094-4482-9EF6-2A3DB78B10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375392"/>
        <c:axId val="388441840"/>
      </c:scatterChart>
      <c:valAx>
        <c:axId val="388375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/>
                  <a:t>Time (min)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388441840"/>
        <c:crosses val="autoZero"/>
        <c:crossBetween val="midCat"/>
      </c:valAx>
      <c:valAx>
        <c:axId val="3884418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/>
                  <a:t>ln (H/Ho)</a:t>
                </a:r>
              </a:p>
            </c:rich>
          </c:tx>
          <c:overlay val="0"/>
        </c:title>
        <c:numFmt formatCode="0.000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3883753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7421668602900049"/>
          <c:y val="0.16379235038368295"/>
          <c:w val="0.10392539047373177"/>
          <c:h val="0.14419667007272946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'PT Log (terminated)'!$A$19:$M$19</c:f>
          <c:strCache>
            <c:ptCount val="13"/>
            <c:pt idx="0">
              <c:v>PT-&lt;ID&gt; @ &lt;depth&gt; ft</c:v>
            </c:pt>
          </c:strCache>
        </c:strRef>
      </c:tx>
      <c:overlay val="0"/>
      <c:spPr>
        <a:noFill/>
      </c:spPr>
      <c:txPr>
        <a:bodyPr/>
        <a:lstStyle/>
        <a:p>
          <a:pPr>
            <a:defRPr sz="10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Test 1</c:v>
          </c:tx>
          <c:spPr>
            <a:ln w="12700" cmpd="dbl">
              <a:solidFill>
                <a:srgbClr val="0000FF"/>
              </a:solidFill>
              <a:prstDash val="sysDash"/>
            </a:ln>
          </c:spPr>
          <c:marker>
            <c:symbol val="x"/>
            <c:size val="2"/>
            <c:spPr>
              <a:solidFill>
                <a:srgbClr val="0000FF"/>
              </a:solidFill>
            </c:spPr>
          </c:marker>
          <c:xVal>
            <c:numRef>
              <c:f>'PT Log (terminated)'!$A$24:$A$30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</c:numCache>
            </c:numRef>
          </c:xVal>
          <c:yVal>
            <c:numRef>
              <c:f>'PT Log (terminated)'!$D$24:$D$30</c:f>
              <c:numCache>
                <c:formatCode>0.000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326-47AE-93C4-7124483158EB}"/>
            </c:ext>
          </c:extLst>
        </c:ser>
        <c:ser>
          <c:idx val="1"/>
          <c:order val="1"/>
          <c:tx>
            <c:v>Test 2</c:v>
          </c:tx>
          <c:spPr>
            <a:ln w="12700">
              <a:solidFill>
                <a:srgbClr val="FF0000"/>
              </a:solidFill>
            </a:ln>
          </c:spPr>
          <c:marker>
            <c:symbol val="circle"/>
            <c:size val="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'PT Log (terminated)'!$H$24:$H$30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</c:numCache>
            </c:numRef>
          </c:xVal>
          <c:yVal>
            <c:numRef>
              <c:f>'PT Log (terminated)'!$K$24:$K$30</c:f>
              <c:numCache>
                <c:formatCode>0.000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326-47AE-93C4-7124483158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365800"/>
        <c:axId val="388058888"/>
      </c:scatterChart>
      <c:valAx>
        <c:axId val="389365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/>
                  <a:t>Time (min)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388058888"/>
        <c:crosses val="autoZero"/>
        <c:crossBetween val="midCat"/>
      </c:valAx>
      <c:valAx>
        <c:axId val="3880588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/>
                  <a:t>ln (H/Ho)</a:t>
                </a:r>
              </a:p>
            </c:rich>
          </c:tx>
          <c:overlay val="0"/>
        </c:title>
        <c:numFmt formatCode="0.000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38936580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7421668602900049"/>
          <c:y val="0.16379235038368295"/>
          <c:w val="0.10392539047373177"/>
          <c:h val="0.14419667007272946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19051</xdr:rowOff>
    </xdr:from>
    <xdr:to>
      <xdr:col>12</xdr:col>
      <xdr:colOff>628650</xdr:colOff>
      <xdr:row>42</xdr:row>
      <xdr:rowOff>152401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3</xdr:col>
      <xdr:colOff>552450</xdr:colOff>
      <xdr:row>11</xdr:row>
      <xdr:rowOff>152400</xdr:rowOff>
    </xdr:from>
    <xdr:ext cx="2114549" cy="75247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SpPr txBox="1"/>
          </xdr:nvSpPr>
          <xdr:spPr>
            <a:xfrm>
              <a:off x="2543175" y="1914525"/>
              <a:ext cx="2114549" cy="7524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endParaRPr lang="en-US" sz="1000" i="1">
                <a:latin typeface="Cambria Math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0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000" b="0" i="1">
                            <a:latin typeface="Cambria Math"/>
                          </a:rPr>
                          <m:t>𝐾</m:t>
                        </m:r>
                      </m:e>
                      <m:sub>
                        <m:r>
                          <a:rPr lang="en-US" sz="1000" b="0" i="1">
                            <a:latin typeface="Cambria Math"/>
                          </a:rPr>
                          <m:t>𝑚</m:t>
                        </m:r>
                      </m:sub>
                    </m:sSub>
                    <m:r>
                      <a:rPr lang="en-US" sz="1000" b="0" i="1">
                        <a:latin typeface="Cambria Math"/>
                      </a:rPr>
                      <m:t>=</m:t>
                    </m:r>
                    <m:r>
                      <a:rPr lang="en-US" sz="1000" b="0" i="1">
                        <a:latin typeface="Cambria Math"/>
                        <a:ea typeface="Cambria Math"/>
                      </a:rPr>
                      <m:t>𝜋</m:t>
                    </m:r>
                    <m:sSub>
                      <m:sSubPr>
                        <m:ctrlPr>
                          <a:rPr lang="en-US" sz="1000" b="0" i="1">
                            <a:latin typeface="Cambria Math" panose="02040503050406030204" pitchFamily="18" charset="0"/>
                            <a:ea typeface="Cambria Math"/>
                          </a:rPr>
                        </m:ctrlPr>
                      </m:sSubPr>
                      <m:e>
                        <m:r>
                          <a:rPr lang="en-US" sz="1000" b="0" i="1">
                            <a:latin typeface="Cambria Math"/>
                            <a:ea typeface="Cambria Math"/>
                          </a:rPr>
                          <m:t>𝑅</m:t>
                        </m:r>
                      </m:e>
                      <m:sub>
                        <m:r>
                          <a:rPr lang="en-US" sz="1000" b="0" i="1">
                            <a:latin typeface="Cambria Math"/>
                            <a:ea typeface="Cambria Math"/>
                          </a:rPr>
                          <m:t>𝑡</m:t>
                        </m:r>
                      </m:sub>
                    </m:sSub>
                    <m:r>
                      <a:rPr lang="en-US" sz="1000" b="0" i="1">
                        <a:latin typeface="Cambria Math"/>
                        <a:ea typeface="Cambria Math"/>
                      </a:rPr>
                      <m:t>×</m:t>
                    </m:r>
                    <m:f>
                      <m:fPr>
                        <m:ctrlPr>
                          <a:rPr lang="en-US" sz="1000" b="0" i="1">
                            <a:latin typeface="Cambria Math" panose="02040503050406030204" pitchFamily="18" charset="0"/>
                            <a:ea typeface="Cambria Math"/>
                          </a:rPr>
                        </m:ctrlPr>
                      </m:fPr>
                      <m:num>
                        <m:d>
                          <m:dPr>
                            <m:begChr m:val="["/>
                            <m:endChr m:val="]"/>
                            <m:ctrlPr>
                              <a:rPr lang="en-US" sz="1000" b="0" i="1">
                                <a:latin typeface="Cambria Math" panose="02040503050406030204" pitchFamily="18" charset="0"/>
                                <a:ea typeface="Cambria Math"/>
                              </a:rPr>
                            </m:ctrlPr>
                          </m:dPr>
                          <m:e>
                            <m:r>
                              <a:rPr lang="en-US" sz="1000" b="0" i="1">
                                <a:latin typeface="Cambria Math"/>
                                <a:ea typeface="Cambria Math"/>
                              </a:rPr>
                              <m:t>𝐷</m:t>
                            </m:r>
                            <m:d>
                              <m:dPr>
                                <m:begChr m:val="{"/>
                                <m:endChr m:val="}"/>
                                <m:ctrlPr>
                                  <a:rPr lang="en-US" sz="1000" b="0" i="1">
                                    <a:latin typeface="Cambria Math" panose="02040503050406030204" pitchFamily="18" charset="0"/>
                                    <a:ea typeface="Cambria Math"/>
                                  </a:rPr>
                                </m:ctrlPr>
                              </m:dPr>
                              <m:e>
                                <m:r>
                                  <a:rPr lang="en-US" sz="1000" b="0" i="1">
                                    <a:latin typeface="Cambria Math"/>
                                    <a:ea typeface="Cambria Math"/>
                                  </a:rPr>
                                  <m:t>𝐿𝑛</m:t>
                                </m:r>
                                <m:d>
                                  <m:dPr>
                                    <m:ctrlPr>
                                      <a:rPr lang="en-US" sz="1000" b="0" i="1">
                                        <a:latin typeface="Cambria Math" panose="02040503050406030204" pitchFamily="18" charset="0"/>
                                        <a:ea typeface="Cambria Math"/>
                                      </a:rPr>
                                    </m:ctrlPr>
                                  </m:dPr>
                                  <m:e>
                                    <m:f>
                                      <m:fPr>
                                        <m:ctrlPr>
                                          <a:rPr lang="en-US" sz="1000" b="0" i="1">
                                            <a:latin typeface="Cambria Math" panose="02040503050406030204" pitchFamily="18" charset="0"/>
                                            <a:ea typeface="Cambria Math"/>
                                          </a:rPr>
                                        </m:ctrlPr>
                                      </m:fPr>
                                      <m:num>
                                        <m:sSub>
                                          <m:sSubPr>
                                            <m:ctrlPr>
                                              <a:rPr lang="en-US" sz="1000" b="0" i="1">
                                                <a:latin typeface="Cambria Math" panose="02040503050406030204" pitchFamily="18" charset="0"/>
                                                <a:ea typeface="Cambria Math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000" b="0" i="1">
                                                <a:latin typeface="Cambria Math"/>
                                                <a:ea typeface="Cambria Math"/>
                                              </a:rPr>
                                              <m:t>h</m:t>
                                            </m:r>
                                          </m:e>
                                          <m:sub>
                                            <m:r>
                                              <a:rPr lang="en-US" sz="1000" b="0" i="1">
                                                <a:latin typeface="Cambria Math"/>
                                                <a:ea typeface="Cambria Math"/>
                                              </a:rPr>
                                              <m:t>1</m:t>
                                            </m:r>
                                          </m:sub>
                                        </m:sSub>
                                      </m:num>
                                      <m:den>
                                        <m:sSub>
                                          <m:sSubPr>
                                            <m:ctrlPr>
                                              <a:rPr lang="en-US" sz="1000" b="0" i="1">
                                                <a:latin typeface="Cambria Math" panose="02040503050406030204" pitchFamily="18" charset="0"/>
                                                <a:ea typeface="Cambria Math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000" b="0" i="1">
                                                <a:latin typeface="Cambria Math"/>
                                                <a:ea typeface="Cambria Math"/>
                                              </a:rPr>
                                              <m:t>h</m:t>
                                            </m:r>
                                          </m:e>
                                          <m:sub>
                                            <m:r>
                                              <a:rPr lang="en-US" sz="1000" b="0" i="1">
                                                <a:latin typeface="Cambria Math"/>
                                                <a:ea typeface="Cambria Math"/>
                                              </a:rPr>
                                              <m:t>2</m:t>
                                            </m:r>
                                          </m:sub>
                                        </m:sSub>
                                      </m:den>
                                    </m:f>
                                  </m:e>
                                </m:d>
                              </m:e>
                            </m:d>
                          </m:e>
                        </m:d>
                      </m:num>
                      <m:den>
                        <m:r>
                          <a:rPr lang="en-US" sz="1000" b="0" i="1">
                            <a:latin typeface="Cambria Math"/>
                            <a:ea typeface="Cambria Math"/>
                          </a:rPr>
                          <m:t>11×</m:t>
                        </m:r>
                        <m:d>
                          <m:dPr>
                            <m:ctrlPr>
                              <a:rPr lang="en-US" sz="1000" b="0" i="1">
                                <a:latin typeface="Cambria Math" panose="02040503050406030204" pitchFamily="18" charset="0"/>
                                <a:ea typeface="Cambria Math"/>
                              </a:rPr>
                            </m:ctrlPr>
                          </m:dPr>
                          <m:e>
                            <m:sSub>
                              <m:sSubPr>
                                <m:ctrlPr>
                                  <a:rPr lang="en-US" sz="1000" b="0" i="1">
                                    <a:latin typeface="Cambria Math" panose="02040503050406030204" pitchFamily="18" charset="0"/>
                                    <a:ea typeface="Cambria Math"/>
                                  </a:rPr>
                                </m:ctrlPr>
                              </m:sSubPr>
                              <m:e>
                                <m:r>
                                  <a:rPr lang="en-US" sz="1000" b="0" i="1">
                                    <a:latin typeface="Cambria Math"/>
                                    <a:ea typeface="Cambria Math"/>
                                  </a:rPr>
                                  <m:t>𝑡</m:t>
                                </m:r>
                              </m:e>
                              <m:sub>
                                <m:r>
                                  <a:rPr lang="en-US" sz="1000" b="0" i="1">
                                    <a:latin typeface="Cambria Math"/>
                                    <a:ea typeface="Cambria Math"/>
                                  </a:rPr>
                                  <m:t>2</m:t>
                                </m:r>
                              </m:sub>
                            </m:sSub>
                            <m:r>
                              <a:rPr lang="en-US" sz="1000" b="0" i="1">
                                <a:latin typeface="Cambria Math"/>
                                <a:ea typeface="Cambria Math"/>
                              </a:rPr>
                              <m:t>−</m:t>
                            </m:r>
                            <m:sSub>
                              <m:sSubPr>
                                <m:ctrlPr>
                                  <a:rPr lang="en-US" sz="1000" b="0" i="1">
                                    <a:latin typeface="Cambria Math" panose="02040503050406030204" pitchFamily="18" charset="0"/>
                                    <a:ea typeface="Cambria Math"/>
                                  </a:rPr>
                                </m:ctrlPr>
                              </m:sSubPr>
                              <m:e>
                                <m:r>
                                  <a:rPr lang="en-US" sz="1000" b="0" i="1">
                                    <a:latin typeface="Cambria Math"/>
                                    <a:ea typeface="Cambria Math"/>
                                  </a:rPr>
                                  <m:t>𝑡</m:t>
                                </m:r>
                              </m:e>
                              <m:sub>
                                <m:r>
                                  <a:rPr lang="en-US" sz="1000" b="0" i="1">
                                    <a:latin typeface="Cambria Math"/>
                                    <a:ea typeface="Cambria Math"/>
                                  </a:rPr>
                                  <m:t>1</m:t>
                                </m:r>
                              </m:sub>
                            </m:sSub>
                          </m:e>
                        </m:d>
                      </m:den>
                    </m:f>
                  </m:oMath>
                </m:oMathPara>
              </a14:m>
              <a:endParaRPr lang="en-US" sz="10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2543175" y="1914525"/>
              <a:ext cx="2114549" cy="7524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endParaRPr lang="en-US" sz="1000" i="1">
                <a:latin typeface="Cambria Math"/>
              </a:endParaRPr>
            </a:p>
            <a:p>
              <a:pPr/>
              <a:r>
                <a:rPr lang="en-US" sz="1000" b="0" i="0">
                  <a:latin typeface="Cambria Math"/>
                </a:rPr>
                <a:t>𝐾_𝑚=</a:t>
              </a:r>
              <a:r>
                <a:rPr lang="en-US" sz="1000" b="0" i="0">
                  <a:latin typeface="Cambria Math"/>
                  <a:ea typeface="Cambria Math"/>
                </a:rPr>
                <a:t>𝜋𝑅_𝑡×[𝐷{𝐿𝑛(ℎ_1/ℎ_2 )}]/(11×(𝑡_2−𝑡_1 ) )</a:t>
              </a:r>
              <a:endParaRPr lang="en-US" sz="1000"/>
            </a:p>
          </xdr:txBody>
        </xdr:sp>
      </mc:Fallback>
    </mc:AlternateContent>
    <xdr:clientData/>
  </xdr:oneCellAnchor>
  <xdr:oneCellAnchor>
    <xdr:from>
      <xdr:col>8</xdr:col>
      <xdr:colOff>485774</xdr:colOff>
      <xdr:row>11</xdr:row>
      <xdr:rowOff>152400</xdr:rowOff>
    </xdr:from>
    <xdr:ext cx="1857376" cy="69532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 txBox="1"/>
          </xdr:nvSpPr>
          <xdr:spPr>
            <a:xfrm>
              <a:off x="5048249" y="1914525"/>
              <a:ext cx="1857376" cy="6953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endParaRPr lang="en-US" sz="1000" i="1">
                <a:latin typeface="Cambria Math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0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000" b="0" i="1">
                            <a:latin typeface="Cambria Math"/>
                          </a:rPr>
                          <m:t>𝐾</m:t>
                        </m:r>
                      </m:e>
                      <m:sub>
                        <m:r>
                          <a:rPr lang="en-US" sz="1000" b="0" i="1">
                            <a:latin typeface="Cambria Math"/>
                          </a:rPr>
                          <m:t>𝑚</m:t>
                        </m:r>
                      </m:sub>
                    </m:sSub>
                    <m:r>
                      <a:rPr lang="en-US" sz="1000" b="0" i="1">
                        <a:latin typeface="Cambria Math"/>
                      </a:rPr>
                      <m:t>=1.142</m:t>
                    </m:r>
                    <m:sSub>
                      <m:sSubPr>
                        <m:ctrlPr>
                          <a:rPr lang="en-US" sz="10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000" b="0" i="1">
                            <a:latin typeface="Cambria Math"/>
                          </a:rPr>
                          <m:t>𝑅</m:t>
                        </m:r>
                      </m:e>
                      <m:sub>
                        <m:r>
                          <a:rPr lang="en-US" sz="1000" b="0" i="1">
                            <a:latin typeface="Cambria Math"/>
                          </a:rPr>
                          <m:t>𝑡</m:t>
                        </m:r>
                      </m:sub>
                    </m:sSub>
                    <m:r>
                      <a:rPr lang="en-US" sz="1000" b="0" i="1">
                        <a:latin typeface="Cambria Math"/>
                        <a:ea typeface="Cambria Math"/>
                      </a:rPr>
                      <m:t>×</m:t>
                    </m:r>
                    <m:f>
                      <m:fPr>
                        <m:ctrlPr>
                          <a:rPr lang="en-US" sz="1000" b="0" i="1">
                            <a:latin typeface="Cambria Math" panose="02040503050406030204" pitchFamily="18" charset="0"/>
                            <a:ea typeface="Cambria Math"/>
                          </a:rPr>
                        </m:ctrlPr>
                      </m:fPr>
                      <m:num>
                        <m:d>
                          <m:dPr>
                            <m:begChr m:val="["/>
                            <m:endChr m:val="]"/>
                            <m:ctrlPr>
                              <a:rPr lang="en-US" sz="1000" b="0" i="1">
                                <a:latin typeface="Cambria Math" panose="02040503050406030204" pitchFamily="18" charset="0"/>
                                <a:ea typeface="Cambria Math"/>
                              </a:rPr>
                            </m:ctrlPr>
                          </m:dPr>
                          <m:e>
                            <m:r>
                              <a:rPr lang="en-US" sz="10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𝐿𝑛</m:t>
                            </m:r>
                            <m:d>
                              <m:dPr>
                                <m:ctrlPr>
                                  <a:rPr lang="en-US" sz="10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US" sz="10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sSub>
                                      <m:sSubPr>
                                        <m:ctrlPr>
                                          <a:rPr lang="en-US" sz="10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sz="10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/>
                                            <a:ea typeface="+mn-ea"/>
                                            <a:cs typeface="+mn-cs"/>
                                          </a:rPr>
                                          <m:t>h</m:t>
                                        </m:r>
                                      </m:e>
                                      <m:sub>
                                        <m:r>
                                          <a:rPr lang="en-US" sz="10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/>
                                            <a:ea typeface="+mn-ea"/>
                                            <a:cs typeface="+mn-cs"/>
                                          </a:rPr>
                                          <m:t>1</m:t>
                                        </m:r>
                                      </m:sub>
                                    </m:sSub>
                                  </m:num>
                                  <m:den>
                                    <m:sSub>
                                      <m:sSubPr>
                                        <m:ctrlPr>
                                          <a:rPr lang="en-US" sz="10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sz="10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/>
                                            <a:ea typeface="+mn-ea"/>
                                            <a:cs typeface="+mn-cs"/>
                                          </a:rPr>
                                          <m:t>h</m:t>
                                        </m:r>
                                      </m:e>
                                      <m:sub>
                                        <m:r>
                                          <a:rPr lang="en-US" sz="10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/>
                                            <a:ea typeface="+mn-ea"/>
                                            <a:cs typeface="+mn-cs"/>
                                          </a:rPr>
                                          <m:t>2</m:t>
                                        </m:r>
                                      </m:sub>
                                    </m:sSub>
                                  </m:den>
                                </m:f>
                              </m:e>
                            </m:d>
                          </m:e>
                        </m:d>
                      </m:num>
                      <m:den>
                        <m:d>
                          <m:dPr>
                            <m:ctrlPr>
                              <a:rPr lang="en-US" sz="1000" b="0" i="1">
                                <a:latin typeface="Cambria Math" panose="02040503050406030204" pitchFamily="18" charset="0"/>
                                <a:ea typeface="Cambria Math"/>
                              </a:rPr>
                            </m:ctrlPr>
                          </m:dPr>
                          <m:e>
                            <m:sSub>
                              <m:sSubPr>
                                <m:ctrlPr>
                                  <a:rPr lang="en-US" sz="1000" b="0" i="1">
                                    <a:latin typeface="Cambria Math" panose="02040503050406030204" pitchFamily="18" charset="0"/>
                                    <a:ea typeface="Cambria Math"/>
                                  </a:rPr>
                                </m:ctrlPr>
                              </m:sSubPr>
                              <m:e>
                                <m:r>
                                  <a:rPr lang="en-US" sz="1000" b="0" i="1">
                                    <a:latin typeface="Cambria Math"/>
                                    <a:ea typeface="Cambria Math"/>
                                  </a:rPr>
                                  <m:t>𝑡</m:t>
                                </m:r>
                              </m:e>
                              <m:sub>
                                <m:r>
                                  <a:rPr lang="en-US" sz="1000" b="0" i="1">
                                    <a:latin typeface="Cambria Math"/>
                                    <a:ea typeface="Cambria Math"/>
                                  </a:rPr>
                                  <m:t>2</m:t>
                                </m:r>
                              </m:sub>
                            </m:sSub>
                            <m:r>
                              <a:rPr lang="en-US" sz="1000" b="0" i="1">
                                <a:latin typeface="Cambria Math"/>
                                <a:ea typeface="Cambria Math"/>
                              </a:rPr>
                              <m:t>−</m:t>
                            </m:r>
                            <m:sSub>
                              <m:sSubPr>
                                <m:ctrlPr>
                                  <a:rPr lang="en-US" sz="1000" b="0" i="1">
                                    <a:latin typeface="Cambria Math" panose="02040503050406030204" pitchFamily="18" charset="0"/>
                                    <a:ea typeface="Cambria Math"/>
                                  </a:rPr>
                                </m:ctrlPr>
                              </m:sSubPr>
                              <m:e>
                                <m:r>
                                  <a:rPr lang="en-US" sz="1000" b="0" i="1">
                                    <a:latin typeface="Cambria Math"/>
                                    <a:ea typeface="Cambria Math"/>
                                  </a:rPr>
                                  <m:t>𝑡</m:t>
                                </m:r>
                              </m:e>
                              <m:sub>
                                <m:r>
                                  <a:rPr lang="en-US" sz="1000" b="0" i="1">
                                    <a:latin typeface="Cambria Math"/>
                                    <a:ea typeface="Cambria Math"/>
                                  </a:rPr>
                                  <m:t>1</m:t>
                                </m:r>
                              </m:sub>
                            </m:sSub>
                          </m:e>
                        </m:d>
                      </m:den>
                    </m:f>
                  </m:oMath>
                </m:oMathPara>
              </a14:m>
              <a:endParaRPr lang="en-US" sz="10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5048249" y="1914525"/>
              <a:ext cx="1857376" cy="6953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endParaRPr lang="en-US" sz="1000" i="1">
                <a:latin typeface="Cambria Math"/>
              </a:endParaRPr>
            </a:p>
            <a:p>
              <a:pPr/>
              <a:r>
                <a:rPr lang="en-US" sz="1000" b="0" i="0">
                  <a:latin typeface="Cambria Math"/>
                </a:rPr>
                <a:t>𝐾_𝑚=1.142𝑅_𝑡</a:t>
              </a:r>
              <a:r>
                <a:rPr lang="en-US" sz="1000" b="0" i="0">
                  <a:latin typeface="Cambria Math"/>
                  <a:ea typeface="Cambria Math"/>
                </a:rPr>
                <a:t>×[</a:t>
              </a:r>
              <a:r>
                <a:rPr lang="en-US" sz="10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𝐿𝑛(ℎ_1/ℎ_2 )]</a:t>
              </a:r>
              <a:r>
                <a:rPr lang="en-US" sz="1000" b="0" i="0">
                  <a:solidFill>
                    <a:schemeClr val="tx1"/>
                  </a:solidFill>
                  <a:effectLst/>
                  <a:latin typeface="Cambria Math"/>
                  <a:ea typeface="Cambria Math"/>
                  <a:cs typeface="+mn-cs"/>
                </a:rPr>
                <a:t>/((</a:t>
              </a:r>
              <a:r>
                <a:rPr lang="en-US" sz="1000" b="0" i="0">
                  <a:latin typeface="Cambria Math"/>
                  <a:ea typeface="Cambria Math"/>
                </a:rPr>
                <a:t>𝑡_2−𝑡_1 ) )</a:t>
              </a:r>
              <a:endParaRPr lang="en-US" sz="1000"/>
            </a:p>
          </xdr:txBody>
        </xdr:sp>
      </mc:Fallback>
    </mc:AlternateContent>
    <xdr:clientData/>
  </xdr:oneCellAnchor>
  <xdr:twoCellAnchor editAs="oneCell">
    <xdr:from>
      <xdr:col>5</xdr:col>
      <xdr:colOff>0</xdr:colOff>
      <xdr:row>3</xdr:row>
      <xdr:rowOff>25978</xdr:rowOff>
    </xdr:from>
    <xdr:to>
      <xdr:col>6</xdr:col>
      <xdr:colOff>83058</xdr:colOff>
      <xdr:row>5</xdr:row>
      <xdr:rowOff>147173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73977" y="528205"/>
          <a:ext cx="703048" cy="432923"/>
        </a:xfrm>
        <a:prstGeom prst="rect">
          <a:avLst/>
        </a:prstGeom>
      </xdr:spPr>
    </xdr:pic>
    <xdr:clientData/>
  </xdr:twoCellAnchor>
  <xdr:oneCellAnchor>
    <xdr:from>
      <xdr:col>4</xdr:col>
      <xdr:colOff>36635</xdr:colOff>
      <xdr:row>15</xdr:row>
      <xdr:rowOff>153865</xdr:rowOff>
    </xdr:from>
    <xdr:ext cx="1779708" cy="31694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SpPr txBox="1"/>
          </xdr:nvSpPr>
          <xdr:spPr>
            <a:xfrm>
              <a:off x="2586404" y="2564423"/>
              <a:ext cx="1779708" cy="31694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8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800" b="0" i="1">
                            <a:latin typeface="Cambria Math"/>
                          </a:rPr>
                          <m:t>𝑅</m:t>
                        </m:r>
                      </m:e>
                      <m:sub>
                        <m:r>
                          <a:rPr lang="en-US" sz="800" b="0" i="1">
                            <a:latin typeface="Cambria Math"/>
                          </a:rPr>
                          <m:t>𝑡</m:t>
                        </m:r>
                      </m:sub>
                    </m:sSub>
                    <m:r>
                      <a:rPr lang="en-US" sz="800" b="0" i="1">
                        <a:latin typeface="Cambria Math"/>
                      </a:rPr>
                      <m:t>=</m:t>
                    </m:r>
                    <m:f>
                      <m:fPr>
                        <m:type m:val="skw"/>
                        <m:ctrlPr>
                          <a:rPr lang="en-US" sz="8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800" b="0" i="1">
                            <a:latin typeface="Cambria Math"/>
                          </a:rPr>
                          <m:t>2.2902</m:t>
                        </m:r>
                        <m:d>
                          <m:dPr>
                            <m:ctrlPr>
                              <a:rPr lang="en-US" sz="8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sSup>
                              <m:sSupPr>
                                <m:ctrlPr>
                                  <a:rPr lang="en-US" sz="800" b="0" i="1"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r>
                                  <a:rPr lang="en-US" sz="800" b="0" i="1">
                                    <a:latin typeface="Cambria Math"/>
                                  </a:rPr>
                                  <m:t>0.9842</m:t>
                                </m:r>
                              </m:e>
                              <m:sup>
                                <m:r>
                                  <a:rPr lang="en-US" sz="800" b="0" i="1">
                                    <a:latin typeface="Cambria Math"/>
                                  </a:rPr>
                                  <m:t>𝑇</m:t>
                                </m:r>
                              </m:sup>
                            </m:sSup>
                          </m:e>
                        </m:d>
                      </m:num>
                      <m:den>
                        <m:sSup>
                          <m:sSupPr>
                            <m:ctrlPr>
                              <a:rPr lang="en-US" sz="8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en-US" sz="800" b="0" i="1">
                                <a:latin typeface="Cambria Math"/>
                              </a:rPr>
                              <m:t>𝑇</m:t>
                            </m:r>
                          </m:e>
                          <m:sup>
                            <m:r>
                              <a:rPr lang="en-US" sz="800" b="0" i="1">
                                <a:latin typeface="Cambria Math"/>
                              </a:rPr>
                              <m:t>0.1702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US" sz="800"/>
            </a:p>
          </xdr:txBody>
        </xdr:sp>
      </mc:Choice>
      <mc:Fallback xmlns="">
        <xdr:sp macro="" textlink="">
          <xdr:nvSpPr>
            <xdr:cNvPr id="7" name="TextBox 6"/>
            <xdr:cNvSpPr txBox="1"/>
          </xdr:nvSpPr>
          <xdr:spPr>
            <a:xfrm>
              <a:off x="2586404" y="2564423"/>
              <a:ext cx="1779708" cy="31694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r>
                <a:rPr lang="en-US" sz="800" b="0" i="0">
                  <a:latin typeface="Cambria Math"/>
                </a:rPr>
                <a:t>𝑅_𝑡=2.2902(〖0.9842〗^𝑇 )⁄𝑇^0.1702 </a:t>
              </a:r>
              <a:endParaRPr lang="en-US" sz="8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19051</xdr:rowOff>
    </xdr:from>
    <xdr:to>
      <xdr:col>12</xdr:col>
      <xdr:colOff>628650</xdr:colOff>
      <xdr:row>42</xdr:row>
      <xdr:rowOff>152401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3</xdr:col>
      <xdr:colOff>552450</xdr:colOff>
      <xdr:row>11</xdr:row>
      <xdr:rowOff>152400</xdr:rowOff>
    </xdr:from>
    <xdr:ext cx="2114549" cy="75247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2438400" y="1914525"/>
              <a:ext cx="2114549" cy="7524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endParaRPr lang="en-US" sz="1000" i="1">
                <a:latin typeface="Cambria Math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0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000" b="0" i="1">
                            <a:latin typeface="Cambria Math"/>
                          </a:rPr>
                          <m:t>𝐾</m:t>
                        </m:r>
                      </m:e>
                      <m:sub>
                        <m:r>
                          <a:rPr lang="en-US" sz="1000" b="0" i="1">
                            <a:latin typeface="Cambria Math"/>
                          </a:rPr>
                          <m:t>𝑚</m:t>
                        </m:r>
                      </m:sub>
                    </m:sSub>
                    <m:r>
                      <a:rPr lang="en-US" sz="1000" b="0" i="1">
                        <a:latin typeface="Cambria Math"/>
                      </a:rPr>
                      <m:t>=</m:t>
                    </m:r>
                    <m:r>
                      <a:rPr lang="en-US" sz="1000" b="0" i="1">
                        <a:latin typeface="Cambria Math"/>
                        <a:ea typeface="Cambria Math"/>
                      </a:rPr>
                      <m:t>𝜋</m:t>
                    </m:r>
                    <m:sSub>
                      <m:sSubPr>
                        <m:ctrlPr>
                          <a:rPr lang="en-US" sz="1000" b="0" i="1">
                            <a:latin typeface="Cambria Math" panose="02040503050406030204" pitchFamily="18" charset="0"/>
                            <a:ea typeface="Cambria Math"/>
                          </a:rPr>
                        </m:ctrlPr>
                      </m:sSubPr>
                      <m:e>
                        <m:r>
                          <a:rPr lang="en-US" sz="1000" b="0" i="1">
                            <a:latin typeface="Cambria Math"/>
                            <a:ea typeface="Cambria Math"/>
                          </a:rPr>
                          <m:t>𝑅</m:t>
                        </m:r>
                      </m:e>
                      <m:sub>
                        <m:r>
                          <a:rPr lang="en-US" sz="1000" b="0" i="1">
                            <a:latin typeface="Cambria Math"/>
                            <a:ea typeface="Cambria Math"/>
                          </a:rPr>
                          <m:t>𝑡</m:t>
                        </m:r>
                      </m:sub>
                    </m:sSub>
                    <m:r>
                      <a:rPr lang="en-US" sz="1000" b="0" i="1">
                        <a:latin typeface="Cambria Math"/>
                        <a:ea typeface="Cambria Math"/>
                      </a:rPr>
                      <m:t>×</m:t>
                    </m:r>
                    <m:f>
                      <m:fPr>
                        <m:ctrlPr>
                          <a:rPr lang="en-US" sz="1000" b="0" i="1">
                            <a:latin typeface="Cambria Math" panose="02040503050406030204" pitchFamily="18" charset="0"/>
                            <a:ea typeface="Cambria Math"/>
                          </a:rPr>
                        </m:ctrlPr>
                      </m:fPr>
                      <m:num>
                        <m:d>
                          <m:dPr>
                            <m:begChr m:val="["/>
                            <m:endChr m:val="]"/>
                            <m:ctrlPr>
                              <a:rPr lang="en-US" sz="1000" b="0" i="1">
                                <a:latin typeface="Cambria Math" panose="02040503050406030204" pitchFamily="18" charset="0"/>
                                <a:ea typeface="Cambria Math"/>
                              </a:rPr>
                            </m:ctrlPr>
                          </m:dPr>
                          <m:e>
                            <m:r>
                              <a:rPr lang="en-US" sz="1000" b="0" i="1">
                                <a:latin typeface="Cambria Math"/>
                                <a:ea typeface="Cambria Math"/>
                              </a:rPr>
                              <m:t>𝐷</m:t>
                            </m:r>
                            <m:d>
                              <m:dPr>
                                <m:begChr m:val="{"/>
                                <m:endChr m:val="}"/>
                                <m:ctrlPr>
                                  <a:rPr lang="en-US" sz="1000" b="0" i="1">
                                    <a:latin typeface="Cambria Math" panose="02040503050406030204" pitchFamily="18" charset="0"/>
                                    <a:ea typeface="Cambria Math"/>
                                  </a:rPr>
                                </m:ctrlPr>
                              </m:dPr>
                              <m:e>
                                <m:r>
                                  <a:rPr lang="en-US" sz="1000" b="0" i="1">
                                    <a:latin typeface="Cambria Math"/>
                                    <a:ea typeface="Cambria Math"/>
                                  </a:rPr>
                                  <m:t>𝐿𝑛</m:t>
                                </m:r>
                                <m:d>
                                  <m:dPr>
                                    <m:ctrlPr>
                                      <a:rPr lang="en-US" sz="1000" b="0" i="1">
                                        <a:latin typeface="Cambria Math" panose="02040503050406030204" pitchFamily="18" charset="0"/>
                                        <a:ea typeface="Cambria Math"/>
                                      </a:rPr>
                                    </m:ctrlPr>
                                  </m:dPr>
                                  <m:e>
                                    <m:f>
                                      <m:fPr>
                                        <m:ctrlPr>
                                          <a:rPr lang="en-US" sz="1000" b="0" i="1">
                                            <a:latin typeface="Cambria Math" panose="02040503050406030204" pitchFamily="18" charset="0"/>
                                            <a:ea typeface="Cambria Math"/>
                                          </a:rPr>
                                        </m:ctrlPr>
                                      </m:fPr>
                                      <m:num>
                                        <m:sSub>
                                          <m:sSubPr>
                                            <m:ctrlPr>
                                              <a:rPr lang="en-US" sz="1000" b="0" i="1">
                                                <a:latin typeface="Cambria Math" panose="02040503050406030204" pitchFamily="18" charset="0"/>
                                                <a:ea typeface="Cambria Math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000" b="0" i="1">
                                                <a:latin typeface="Cambria Math"/>
                                                <a:ea typeface="Cambria Math"/>
                                              </a:rPr>
                                              <m:t>h</m:t>
                                            </m:r>
                                          </m:e>
                                          <m:sub>
                                            <m:r>
                                              <a:rPr lang="en-US" sz="1000" b="0" i="1">
                                                <a:latin typeface="Cambria Math"/>
                                                <a:ea typeface="Cambria Math"/>
                                              </a:rPr>
                                              <m:t>1</m:t>
                                            </m:r>
                                          </m:sub>
                                        </m:sSub>
                                      </m:num>
                                      <m:den>
                                        <m:sSub>
                                          <m:sSubPr>
                                            <m:ctrlPr>
                                              <a:rPr lang="en-US" sz="1000" b="0" i="1">
                                                <a:latin typeface="Cambria Math" panose="02040503050406030204" pitchFamily="18" charset="0"/>
                                                <a:ea typeface="Cambria Math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000" b="0" i="1">
                                                <a:latin typeface="Cambria Math"/>
                                                <a:ea typeface="Cambria Math"/>
                                              </a:rPr>
                                              <m:t>h</m:t>
                                            </m:r>
                                          </m:e>
                                          <m:sub>
                                            <m:r>
                                              <a:rPr lang="en-US" sz="1000" b="0" i="1">
                                                <a:latin typeface="Cambria Math"/>
                                                <a:ea typeface="Cambria Math"/>
                                              </a:rPr>
                                              <m:t>2</m:t>
                                            </m:r>
                                          </m:sub>
                                        </m:sSub>
                                      </m:den>
                                    </m:f>
                                  </m:e>
                                </m:d>
                              </m:e>
                            </m:d>
                          </m:e>
                        </m:d>
                      </m:num>
                      <m:den>
                        <m:r>
                          <a:rPr lang="en-US" sz="1000" b="0" i="1">
                            <a:latin typeface="Cambria Math"/>
                            <a:ea typeface="Cambria Math"/>
                          </a:rPr>
                          <m:t>11×</m:t>
                        </m:r>
                        <m:d>
                          <m:dPr>
                            <m:ctrlPr>
                              <a:rPr lang="en-US" sz="1000" b="0" i="1">
                                <a:latin typeface="Cambria Math" panose="02040503050406030204" pitchFamily="18" charset="0"/>
                                <a:ea typeface="Cambria Math"/>
                              </a:rPr>
                            </m:ctrlPr>
                          </m:dPr>
                          <m:e>
                            <m:sSub>
                              <m:sSubPr>
                                <m:ctrlPr>
                                  <a:rPr lang="en-US" sz="1000" b="0" i="1">
                                    <a:latin typeface="Cambria Math" panose="02040503050406030204" pitchFamily="18" charset="0"/>
                                    <a:ea typeface="Cambria Math"/>
                                  </a:rPr>
                                </m:ctrlPr>
                              </m:sSubPr>
                              <m:e>
                                <m:r>
                                  <a:rPr lang="en-US" sz="1000" b="0" i="1">
                                    <a:latin typeface="Cambria Math"/>
                                    <a:ea typeface="Cambria Math"/>
                                  </a:rPr>
                                  <m:t>𝑡</m:t>
                                </m:r>
                              </m:e>
                              <m:sub>
                                <m:r>
                                  <a:rPr lang="en-US" sz="1000" b="0" i="1">
                                    <a:latin typeface="Cambria Math"/>
                                    <a:ea typeface="Cambria Math"/>
                                  </a:rPr>
                                  <m:t>2</m:t>
                                </m:r>
                              </m:sub>
                            </m:sSub>
                            <m:r>
                              <a:rPr lang="en-US" sz="1000" b="0" i="1">
                                <a:latin typeface="Cambria Math"/>
                                <a:ea typeface="Cambria Math"/>
                              </a:rPr>
                              <m:t>−</m:t>
                            </m:r>
                            <m:sSub>
                              <m:sSubPr>
                                <m:ctrlPr>
                                  <a:rPr lang="en-US" sz="1000" b="0" i="1">
                                    <a:latin typeface="Cambria Math" panose="02040503050406030204" pitchFamily="18" charset="0"/>
                                    <a:ea typeface="Cambria Math"/>
                                  </a:rPr>
                                </m:ctrlPr>
                              </m:sSubPr>
                              <m:e>
                                <m:r>
                                  <a:rPr lang="en-US" sz="1000" b="0" i="1">
                                    <a:latin typeface="Cambria Math"/>
                                    <a:ea typeface="Cambria Math"/>
                                  </a:rPr>
                                  <m:t>𝑡</m:t>
                                </m:r>
                              </m:e>
                              <m:sub>
                                <m:r>
                                  <a:rPr lang="en-US" sz="1000" b="0" i="1">
                                    <a:latin typeface="Cambria Math"/>
                                    <a:ea typeface="Cambria Math"/>
                                  </a:rPr>
                                  <m:t>1</m:t>
                                </m:r>
                              </m:sub>
                            </m:sSub>
                          </m:e>
                        </m:d>
                      </m:den>
                    </m:f>
                  </m:oMath>
                </m:oMathPara>
              </a14:m>
              <a:endParaRPr lang="en-US" sz="10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2438400" y="1914525"/>
              <a:ext cx="2114549" cy="7524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endParaRPr lang="en-US" sz="1000" i="1">
                <a:latin typeface="Cambria Math"/>
              </a:endParaRPr>
            </a:p>
            <a:p>
              <a:pPr/>
              <a:r>
                <a:rPr lang="en-US" sz="1000" b="0" i="0">
                  <a:latin typeface="Cambria Math"/>
                </a:rPr>
                <a:t>𝐾_𝑚=</a:t>
              </a:r>
              <a:r>
                <a:rPr lang="en-US" sz="1000" b="0" i="0">
                  <a:latin typeface="Cambria Math"/>
                  <a:ea typeface="Cambria Math"/>
                </a:rPr>
                <a:t>𝜋𝑅_𝑡×[𝐷{𝐿𝑛(ℎ_1/ℎ_2 )}]/(11×(𝑡_2−𝑡_1 ) )</a:t>
              </a:r>
              <a:endParaRPr lang="en-US" sz="1000"/>
            </a:p>
          </xdr:txBody>
        </xdr:sp>
      </mc:Fallback>
    </mc:AlternateContent>
    <xdr:clientData/>
  </xdr:oneCellAnchor>
  <xdr:oneCellAnchor>
    <xdr:from>
      <xdr:col>8</xdr:col>
      <xdr:colOff>485774</xdr:colOff>
      <xdr:row>11</xdr:row>
      <xdr:rowOff>152400</xdr:rowOff>
    </xdr:from>
    <xdr:ext cx="1857376" cy="69532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4838699" y="1914525"/>
              <a:ext cx="1857376" cy="6953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endParaRPr lang="en-US" sz="1000" i="1">
                <a:latin typeface="Cambria Math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0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000" b="0" i="1">
                            <a:latin typeface="Cambria Math"/>
                          </a:rPr>
                          <m:t>𝐾</m:t>
                        </m:r>
                      </m:e>
                      <m:sub>
                        <m:r>
                          <a:rPr lang="en-US" sz="1000" b="0" i="1">
                            <a:latin typeface="Cambria Math"/>
                          </a:rPr>
                          <m:t>𝑚</m:t>
                        </m:r>
                      </m:sub>
                    </m:sSub>
                    <m:r>
                      <a:rPr lang="en-US" sz="1000" b="0" i="1">
                        <a:latin typeface="Cambria Math"/>
                      </a:rPr>
                      <m:t>=1.142</m:t>
                    </m:r>
                    <m:sSub>
                      <m:sSubPr>
                        <m:ctrlPr>
                          <a:rPr lang="en-US" sz="10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000" b="0" i="1">
                            <a:latin typeface="Cambria Math"/>
                          </a:rPr>
                          <m:t>𝑅</m:t>
                        </m:r>
                      </m:e>
                      <m:sub>
                        <m:r>
                          <a:rPr lang="en-US" sz="1000" b="0" i="1">
                            <a:latin typeface="Cambria Math"/>
                          </a:rPr>
                          <m:t>𝑡</m:t>
                        </m:r>
                      </m:sub>
                    </m:sSub>
                    <m:r>
                      <a:rPr lang="en-US" sz="1000" b="0" i="1">
                        <a:latin typeface="Cambria Math"/>
                        <a:ea typeface="Cambria Math"/>
                      </a:rPr>
                      <m:t>×</m:t>
                    </m:r>
                    <m:f>
                      <m:fPr>
                        <m:ctrlPr>
                          <a:rPr lang="en-US" sz="1000" b="0" i="1">
                            <a:latin typeface="Cambria Math" panose="02040503050406030204" pitchFamily="18" charset="0"/>
                            <a:ea typeface="Cambria Math"/>
                          </a:rPr>
                        </m:ctrlPr>
                      </m:fPr>
                      <m:num>
                        <m:d>
                          <m:dPr>
                            <m:begChr m:val="["/>
                            <m:endChr m:val="]"/>
                            <m:ctrlPr>
                              <a:rPr lang="en-US" sz="1000" b="0" i="1">
                                <a:latin typeface="Cambria Math" panose="02040503050406030204" pitchFamily="18" charset="0"/>
                                <a:ea typeface="Cambria Math"/>
                              </a:rPr>
                            </m:ctrlPr>
                          </m:dPr>
                          <m:e>
                            <m:r>
                              <a:rPr lang="en-US" sz="10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𝐿𝑛</m:t>
                            </m:r>
                            <m:d>
                              <m:dPr>
                                <m:ctrlPr>
                                  <a:rPr lang="en-US" sz="10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US" sz="10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sSub>
                                      <m:sSubPr>
                                        <m:ctrlPr>
                                          <a:rPr lang="en-US" sz="10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sz="10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/>
                                            <a:ea typeface="+mn-ea"/>
                                            <a:cs typeface="+mn-cs"/>
                                          </a:rPr>
                                          <m:t>h</m:t>
                                        </m:r>
                                      </m:e>
                                      <m:sub>
                                        <m:r>
                                          <a:rPr lang="en-US" sz="10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/>
                                            <a:ea typeface="+mn-ea"/>
                                            <a:cs typeface="+mn-cs"/>
                                          </a:rPr>
                                          <m:t>1</m:t>
                                        </m:r>
                                      </m:sub>
                                    </m:sSub>
                                  </m:num>
                                  <m:den>
                                    <m:sSub>
                                      <m:sSubPr>
                                        <m:ctrlPr>
                                          <a:rPr lang="en-US" sz="10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sz="10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/>
                                            <a:ea typeface="+mn-ea"/>
                                            <a:cs typeface="+mn-cs"/>
                                          </a:rPr>
                                          <m:t>h</m:t>
                                        </m:r>
                                      </m:e>
                                      <m:sub>
                                        <m:r>
                                          <a:rPr lang="en-US" sz="10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/>
                                            <a:ea typeface="+mn-ea"/>
                                            <a:cs typeface="+mn-cs"/>
                                          </a:rPr>
                                          <m:t>2</m:t>
                                        </m:r>
                                      </m:sub>
                                    </m:sSub>
                                  </m:den>
                                </m:f>
                              </m:e>
                            </m:d>
                          </m:e>
                        </m:d>
                      </m:num>
                      <m:den>
                        <m:d>
                          <m:dPr>
                            <m:ctrlPr>
                              <a:rPr lang="en-US" sz="1000" b="0" i="1">
                                <a:latin typeface="Cambria Math" panose="02040503050406030204" pitchFamily="18" charset="0"/>
                                <a:ea typeface="Cambria Math"/>
                              </a:rPr>
                            </m:ctrlPr>
                          </m:dPr>
                          <m:e>
                            <m:sSub>
                              <m:sSubPr>
                                <m:ctrlPr>
                                  <a:rPr lang="en-US" sz="1000" b="0" i="1">
                                    <a:latin typeface="Cambria Math" panose="02040503050406030204" pitchFamily="18" charset="0"/>
                                    <a:ea typeface="Cambria Math"/>
                                  </a:rPr>
                                </m:ctrlPr>
                              </m:sSubPr>
                              <m:e>
                                <m:r>
                                  <a:rPr lang="en-US" sz="1000" b="0" i="1">
                                    <a:latin typeface="Cambria Math"/>
                                    <a:ea typeface="Cambria Math"/>
                                  </a:rPr>
                                  <m:t>𝑡</m:t>
                                </m:r>
                              </m:e>
                              <m:sub>
                                <m:r>
                                  <a:rPr lang="en-US" sz="1000" b="0" i="1">
                                    <a:latin typeface="Cambria Math"/>
                                    <a:ea typeface="Cambria Math"/>
                                  </a:rPr>
                                  <m:t>2</m:t>
                                </m:r>
                              </m:sub>
                            </m:sSub>
                            <m:r>
                              <a:rPr lang="en-US" sz="1000" b="0" i="1">
                                <a:latin typeface="Cambria Math"/>
                                <a:ea typeface="Cambria Math"/>
                              </a:rPr>
                              <m:t>−</m:t>
                            </m:r>
                            <m:sSub>
                              <m:sSubPr>
                                <m:ctrlPr>
                                  <a:rPr lang="en-US" sz="1000" b="0" i="1">
                                    <a:latin typeface="Cambria Math" panose="02040503050406030204" pitchFamily="18" charset="0"/>
                                    <a:ea typeface="Cambria Math"/>
                                  </a:rPr>
                                </m:ctrlPr>
                              </m:sSubPr>
                              <m:e>
                                <m:r>
                                  <a:rPr lang="en-US" sz="1000" b="0" i="1">
                                    <a:latin typeface="Cambria Math"/>
                                    <a:ea typeface="Cambria Math"/>
                                  </a:rPr>
                                  <m:t>𝑡</m:t>
                                </m:r>
                              </m:e>
                              <m:sub>
                                <m:r>
                                  <a:rPr lang="en-US" sz="1000" b="0" i="1">
                                    <a:latin typeface="Cambria Math"/>
                                    <a:ea typeface="Cambria Math"/>
                                  </a:rPr>
                                  <m:t>1</m:t>
                                </m:r>
                              </m:sub>
                            </m:sSub>
                          </m:e>
                        </m:d>
                      </m:den>
                    </m:f>
                  </m:oMath>
                </m:oMathPara>
              </a14:m>
              <a:endParaRPr lang="en-US" sz="10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4838699" y="1914525"/>
              <a:ext cx="1857376" cy="6953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endParaRPr lang="en-US" sz="1000" i="1">
                <a:latin typeface="Cambria Math"/>
              </a:endParaRPr>
            </a:p>
            <a:p>
              <a:pPr/>
              <a:r>
                <a:rPr lang="en-US" sz="1000" b="0" i="0">
                  <a:latin typeface="Cambria Math"/>
                </a:rPr>
                <a:t>𝐾_𝑚=1.142𝑅_𝑡</a:t>
              </a:r>
              <a:r>
                <a:rPr lang="en-US" sz="1000" b="0" i="0">
                  <a:latin typeface="Cambria Math"/>
                  <a:ea typeface="Cambria Math"/>
                </a:rPr>
                <a:t>×[</a:t>
              </a:r>
              <a:r>
                <a:rPr lang="en-US" sz="10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𝐿𝑛(ℎ_1/ℎ_2 )]</a:t>
              </a:r>
              <a:r>
                <a:rPr lang="en-US" sz="1000" b="0" i="0">
                  <a:solidFill>
                    <a:schemeClr val="tx1"/>
                  </a:solidFill>
                  <a:effectLst/>
                  <a:latin typeface="Cambria Math"/>
                  <a:ea typeface="Cambria Math"/>
                  <a:cs typeface="+mn-cs"/>
                </a:rPr>
                <a:t>/((</a:t>
              </a:r>
              <a:r>
                <a:rPr lang="en-US" sz="1000" b="0" i="0">
                  <a:latin typeface="Cambria Math"/>
                  <a:ea typeface="Cambria Math"/>
                </a:rPr>
                <a:t>𝑡_2−𝑡_1 ) )</a:t>
              </a:r>
              <a:endParaRPr lang="en-US" sz="1000"/>
            </a:p>
          </xdr:txBody>
        </xdr:sp>
      </mc:Fallback>
    </mc:AlternateContent>
    <xdr:clientData/>
  </xdr:oneCellAnchor>
  <xdr:twoCellAnchor>
    <xdr:from>
      <xdr:col>3</xdr:col>
      <xdr:colOff>495500</xdr:colOff>
      <xdr:row>34</xdr:row>
      <xdr:rowOff>148538</xdr:rowOff>
    </xdr:from>
    <xdr:to>
      <xdr:col>7</xdr:col>
      <xdr:colOff>511552</xdr:colOff>
      <xdr:row>36</xdr:row>
      <xdr:rowOff>148538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2385846" y="5841557"/>
          <a:ext cx="184778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2000"/>
            <a:t>n/a -</a:t>
          </a:r>
          <a:r>
            <a:rPr lang="en-US" sz="2000" baseline="0"/>
            <a:t> see below</a:t>
          </a:r>
          <a:endParaRPr lang="en-US" sz="2000"/>
        </a:p>
      </xdr:txBody>
    </xdr:sp>
    <xdr:clientData/>
  </xdr:twoCellAnchor>
  <xdr:twoCellAnchor editAs="oneCell">
    <xdr:from>
      <xdr:col>5</xdr:col>
      <xdr:colOff>0</xdr:colOff>
      <xdr:row>3</xdr:row>
      <xdr:rowOff>25978</xdr:rowOff>
    </xdr:from>
    <xdr:to>
      <xdr:col>6</xdr:col>
      <xdr:colOff>83058</xdr:colOff>
      <xdr:row>5</xdr:row>
      <xdr:rowOff>147173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0" y="521278"/>
          <a:ext cx="702183" cy="425995"/>
        </a:xfrm>
        <a:prstGeom prst="rect">
          <a:avLst/>
        </a:prstGeom>
      </xdr:spPr>
    </xdr:pic>
    <xdr:clientData/>
  </xdr:twoCellAnchor>
  <xdr:oneCellAnchor>
    <xdr:from>
      <xdr:col>4</xdr:col>
      <xdr:colOff>36635</xdr:colOff>
      <xdr:row>15</xdr:row>
      <xdr:rowOff>153865</xdr:rowOff>
    </xdr:from>
    <xdr:ext cx="1779708" cy="31694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2503610" y="2563690"/>
              <a:ext cx="1779708" cy="31694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8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800" b="0" i="1">
                            <a:latin typeface="Cambria Math"/>
                          </a:rPr>
                          <m:t>𝑅</m:t>
                        </m:r>
                      </m:e>
                      <m:sub>
                        <m:r>
                          <a:rPr lang="en-US" sz="800" b="0" i="1">
                            <a:latin typeface="Cambria Math"/>
                          </a:rPr>
                          <m:t>𝑡</m:t>
                        </m:r>
                      </m:sub>
                    </m:sSub>
                    <m:r>
                      <a:rPr lang="en-US" sz="800" b="0" i="1">
                        <a:latin typeface="Cambria Math"/>
                      </a:rPr>
                      <m:t>=</m:t>
                    </m:r>
                    <m:f>
                      <m:fPr>
                        <m:type m:val="skw"/>
                        <m:ctrlPr>
                          <a:rPr lang="en-US" sz="8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800" b="0" i="1">
                            <a:latin typeface="Cambria Math"/>
                          </a:rPr>
                          <m:t>2.2902</m:t>
                        </m:r>
                        <m:d>
                          <m:dPr>
                            <m:ctrlPr>
                              <a:rPr lang="en-US" sz="8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sSup>
                              <m:sSupPr>
                                <m:ctrlPr>
                                  <a:rPr lang="en-US" sz="800" b="0" i="1"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r>
                                  <a:rPr lang="en-US" sz="800" b="0" i="1">
                                    <a:latin typeface="Cambria Math"/>
                                  </a:rPr>
                                  <m:t>0.9842</m:t>
                                </m:r>
                              </m:e>
                              <m:sup>
                                <m:r>
                                  <a:rPr lang="en-US" sz="800" b="0" i="1">
                                    <a:latin typeface="Cambria Math"/>
                                  </a:rPr>
                                  <m:t>𝑇</m:t>
                                </m:r>
                              </m:sup>
                            </m:sSup>
                          </m:e>
                        </m:d>
                      </m:num>
                      <m:den>
                        <m:sSup>
                          <m:sSupPr>
                            <m:ctrlPr>
                              <a:rPr lang="en-US" sz="8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en-US" sz="800" b="0" i="1">
                                <a:latin typeface="Cambria Math"/>
                              </a:rPr>
                              <m:t>𝑇</m:t>
                            </m:r>
                          </m:e>
                          <m:sup>
                            <m:r>
                              <a:rPr lang="en-US" sz="800" b="0" i="1">
                                <a:latin typeface="Cambria Math"/>
                              </a:rPr>
                              <m:t>0.1702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US" sz="800"/>
            </a:p>
          </xdr:txBody>
        </xdr:sp>
      </mc:Choice>
      <mc:Fallback xmlns="">
        <xdr:sp macro="" textlink="">
          <xdr:nvSpPr>
            <xdr:cNvPr id="7" name="TextBox 6"/>
            <xdr:cNvSpPr txBox="1"/>
          </xdr:nvSpPr>
          <xdr:spPr>
            <a:xfrm>
              <a:off x="2503610" y="2563690"/>
              <a:ext cx="1779708" cy="31694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/>
              <a:r>
                <a:rPr lang="en-US" sz="800" b="0" i="0">
                  <a:latin typeface="Cambria Math"/>
                </a:rPr>
                <a:t>𝑅_𝑡=2.2902(〖0.9842〗^𝑇 )⁄𝑇^0.1702 </a:t>
              </a:r>
              <a:endParaRPr lang="en-US" sz="8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1"/>
  <sheetViews>
    <sheetView view="pageBreakPreview" topLeftCell="A31" zoomScale="130" zoomScaleNormal="130" zoomScaleSheetLayoutView="130" workbookViewId="0">
      <selection sqref="A1:H3"/>
    </sheetView>
  </sheetViews>
  <sheetFormatPr defaultRowHeight="15"/>
  <cols>
    <col min="1" max="1" width="9.5703125" style="37" customWidth="1"/>
    <col min="2" max="2" width="10.85546875" style="37" customWidth="1"/>
    <col min="3" max="3" width="7.85546875" style="37" customWidth="1"/>
    <col min="4" max="4" width="8.7109375" style="37" customWidth="1"/>
    <col min="5" max="5" width="7.28515625" style="37" customWidth="1"/>
    <col min="6" max="6" width="9.28515625" style="37" customWidth="1"/>
    <col min="7" max="7" width="2.140625" style="37" customWidth="1"/>
    <col min="8" max="9" width="9.5703125" style="37" customWidth="1"/>
    <col min="10" max="10" width="7.85546875" style="37" customWidth="1"/>
    <col min="11" max="11" width="8.7109375" style="37" customWidth="1"/>
    <col min="12" max="12" width="6.85546875" style="37" customWidth="1"/>
    <col min="13" max="13" width="9.28515625" style="37" customWidth="1"/>
    <col min="14" max="16384" width="9.140625" style="37"/>
  </cols>
  <sheetData>
    <row r="1" spans="1:13">
      <c r="A1" s="138" t="s">
        <v>0</v>
      </c>
      <c r="B1" s="139"/>
      <c r="C1" s="139"/>
      <c r="D1" s="139"/>
      <c r="E1" s="139"/>
      <c r="F1" s="139"/>
      <c r="G1" s="139"/>
      <c r="H1" s="139"/>
      <c r="I1" s="15"/>
      <c r="J1" s="84" t="s">
        <v>1</v>
      </c>
      <c r="K1" s="65" t="s">
        <v>2</v>
      </c>
      <c r="L1" s="85" t="s">
        <v>3</v>
      </c>
      <c r="M1" s="75"/>
    </row>
    <row r="2" spans="1:13" ht="12" customHeight="1">
      <c r="A2" s="140"/>
      <c r="B2" s="141"/>
      <c r="C2" s="141"/>
      <c r="D2" s="141"/>
      <c r="E2" s="141"/>
      <c r="F2" s="141"/>
      <c r="G2" s="141"/>
      <c r="H2" s="141"/>
      <c r="I2" s="14"/>
      <c r="J2" s="56" t="s">
        <v>4</v>
      </c>
      <c r="K2" s="113" t="s">
        <v>5</v>
      </c>
      <c r="L2" s="56" t="s">
        <v>6</v>
      </c>
      <c r="M2" s="57">
        <v>2</v>
      </c>
    </row>
    <row r="3" spans="1:13" ht="12" customHeight="1">
      <c r="A3" s="140"/>
      <c r="B3" s="141"/>
      <c r="C3" s="141"/>
      <c r="D3" s="141"/>
      <c r="E3" s="141"/>
      <c r="F3" s="141"/>
      <c r="G3" s="141"/>
      <c r="H3" s="141"/>
      <c r="I3" s="16"/>
      <c r="J3" s="27"/>
      <c r="K3" s="27"/>
      <c r="L3" s="27"/>
      <c r="M3" s="25"/>
    </row>
    <row r="4" spans="1:13" ht="12" customHeight="1">
      <c r="A4" s="50" t="s">
        <v>7</v>
      </c>
      <c r="B4" s="139" t="s">
        <v>8</v>
      </c>
      <c r="C4" s="139"/>
      <c r="D4" s="139"/>
      <c r="E4" s="139"/>
      <c r="F4" s="139"/>
      <c r="G4" s="142"/>
      <c r="H4" s="1" t="s">
        <v>9</v>
      </c>
      <c r="I4" s="122" t="s">
        <v>10</v>
      </c>
      <c r="J4" s="122"/>
      <c r="K4" s="122"/>
      <c r="L4" s="122"/>
      <c r="M4" s="144"/>
    </row>
    <row r="5" spans="1:13" ht="12" customHeight="1">
      <c r="A5" s="111"/>
      <c r="B5" s="141"/>
      <c r="C5" s="141"/>
      <c r="D5" s="141"/>
      <c r="E5" s="141"/>
      <c r="F5" s="141"/>
      <c r="G5" s="143"/>
      <c r="H5" s="2" t="s">
        <v>11</v>
      </c>
      <c r="I5" s="56"/>
      <c r="J5" s="145" t="s">
        <v>12</v>
      </c>
      <c r="K5" s="145"/>
      <c r="L5" s="145"/>
      <c r="M5" s="146"/>
    </row>
    <row r="6" spans="1:13" ht="12" customHeight="1">
      <c r="A6" s="111"/>
      <c r="B6" s="141"/>
      <c r="C6" s="141"/>
      <c r="D6" s="141"/>
      <c r="E6" s="141"/>
      <c r="F6" s="141"/>
      <c r="G6" s="143"/>
      <c r="H6" s="34"/>
      <c r="I6" s="27"/>
      <c r="J6" s="27"/>
      <c r="K6" s="27"/>
      <c r="L6" s="27"/>
      <c r="M6" s="25"/>
    </row>
    <row r="7" spans="1:13" ht="12.95" customHeight="1">
      <c r="A7" s="1" t="s">
        <v>13</v>
      </c>
      <c r="B7" s="147" t="s">
        <v>14</v>
      </c>
      <c r="C7" s="147"/>
      <c r="D7" s="19" t="s">
        <v>15</v>
      </c>
      <c r="E7" s="147" t="s">
        <v>14</v>
      </c>
      <c r="F7" s="147"/>
      <c r="G7" s="43"/>
      <c r="H7" s="19" t="s">
        <v>16</v>
      </c>
      <c r="I7" s="147" t="s">
        <v>17</v>
      </c>
      <c r="J7" s="148"/>
      <c r="K7" s="1" t="s">
        <v>18</v>
      </c>
      <c r="L7" s="149" t="s">
        <v>19</v>
      </c>
      <c r="M7" s="150"/>
    </row>
    <row r="8" spans="1:13" ht="12.95" customHeight="1">
      <c r="A8" s="2" t="s">
        <v>20</v>
      </c>
      <c r="B8" s="137" t="s">
        <v>14</v>
      </c>
      <c r="C8" s="137"/>
      <c r="D8" s="3" t="s">
        <v>21</v>
      </c>
      <c r="E8" s="137" t="s">
        <v>14</v>
      </c>
      <c r="F8" s="137"/>
      <c r="G8" s="39"/>
      <c r="H8" s="3" t="s">
        <v>22</v>
      </c>
      <c r="I8" s="137" t="s">
        <v>23</v>
      </c>
      <c r="J8" s="153"/>
      <c r="K8" s="14"/>
      <c r="L8" s="151"/>
      <c r="M8" s="152"/>
    </row>
    <row r="9" spans="1:13" ht="12.95" customHeight="1">
      <c r="A9" s="2" t="s">
        <v>24</v>
      </c>
      <c r="B9" s="137" t="s">
        <v>14</v>
      </c>
      <c r="C9" s="137"/>
      <c r="D9" s="40"/>
      <c r="E9" s="40"/>
      <c r="F9" s="40"/>
      <c r="G9" s="41"/>
      <c r="H9" s="3"/>
      <c r="I9" s="38"/>
      <c r="J9" s="38"/>
      <c r="K9" s="14"/>
      <c r="L9" s="38"/>
      <c r="M9" s="39"/>
    </row>
    <row r="10" spans="1:13" ht="12.95" customHeight="1">
      <c r="A10" s="1" t="s">
        <v>25</v>
      </c>
      <c r="B10" s="112" t="s">
        <v>26</v>
      </c>
      <c r="C10" s="90" t="s">
        <v>27</v>
      </c>
      <c r="D10" s="1" t="s">
        <v>28</v>
      </c>
      <c r="E10" s="19"/>
      <c r="F10" s="122" t="s">
        <v>29</v>
      </c>
      <c r="G10" s="122"/>
      <c r="H10" s="19"/>
      <c r="I10" s="1" t="s">
        <v>30</v>
      </c>
      <c r="J10" s="42"/>
      <c r="K10" s="42"/>
      <c r="L10" s="114">
        <v>140</v>
      </c>
      <c r="M10" s="92" t="s">
        <v>31</v>
      </c>
    </row>
    <row r="11" spans="1:13" ht="12.95" customHeight="1">
      <c r="A11" s="2" t="s">
        <v>32</v>
      </c>
      <c r="B11" s="110" t="s">
        <v>29</v>
      </c>
      <c r="C11" s="91"/>
      <c r="D11" s="44" t="s">
        <v>33</v>
      </c>
      <c r="E11" s="23"/>
      <c r="F11" s="123">
        <v>4</v>
      </c>
      <c r="G11" s="123"/>
      <c r="H11" s="3" t="s">
        <v>34</v>
      </c>
      <c r="I11" s="2" t="s">
        <v>35</v>
      </c>
      <c r="J11" s="38"/>
      <c r="K11" s="38"/>
      <c r="L11" s="110" t="s">
        <v>29</v>
      </c>
      <c r="M11" s="93"/>
    </row>
    <row r="12" spans="1:13" ht="12.95" customHeight="1">
      <c r="A12" s="61"/>
      <c r="B12" s="62"/>
      <c r="C12" s="63"/>
      <c r="D12" s="45" t="s">
        <v>36</v>
      </c>
      <c r="E12" s="24"/>
      <c r="F12" s="134" t="s">
        <v>37</v>
      </c>
      <c r="G12" s="134"/>
      <c r="H12" s="5" t="s">
        <v>34</v>
      </c>
      <c r="I12" s="4"/>
      <c r="J12" s="40"/>
      <c r="K12" s="40"/>
      <c r="L12" s="40"/>
      <c r="M12" s="41"/>
    </row>
    <row r="13" spans="1:13" ht="12.95" customHeight="1">
      <c r="A13" s="102"/>
      <c r="B13" s="103"/>
      <c r="C13" s="42"/>
      <c r="D13" s="42"/>
      <c r="E13" s="130" t="s">
        <v>38</v>
      </c>
      <c r="F13" s="130"/>
      <c r="G13" s="130"/>
      <c r="H13" s="130"/>
      <c r="I13" s="130" t="s">
        <v>39</v>
      </c>
      <c r="J13" s="130"/>
      <c r="K13" s="130"/>
      <c r="L13" s="130"/>
      <c r="M13" s="131"/>
    </row>
    <row r="14" spans="1:13" ht="12.95" customHeight="1">
      <c r="A14" s="135" t="s">
        <v>40</v>
      </c>
      <c r="B14" s="136"/>
      <c r="C14" s="136"/>
      <c r="D14" s="58"/>
      <c r="E14" s="23"/>
      <c r="F14" s="3"/>
      <c r="G14" s="3"/>
      <c r="H14" s="3"/>
      <c r="I14" s="3"/>
      <c r="J14" s="38"/>
      <c r="K14" s="38"/>
      <c r="L14" s="38"/>
      <c r="M14" s="39"/>
    </row>
    <row r="15" spans="1:13" ht="12.95" customHeight="1">
      <c r="A15" s="135"/>
      <c r="B15" s="136"/>
      <c r="C15" s="136"/>
      <c r="D15" s="58"/>
      <c r="E15" s="23"/>
      <c r="F15" s="3"/>
      <c r="G15" s="3"/>
      <c r="H15" s="3"/>
      <c r="I15" s="3"/>
      <c r="J15" s="38"/>
      <c r="K15" s="38"/>
      <c r="L15" s="38"/>
      <c r="M15" s="39"/>
    </row>
    <row r="16" spans="1:13" ht="12.95" customHeight="1">
      <c r="A16" s="135"/>
      <c r="B16" s="136"/>
      <c r="C16" s="136"/>
      <c r="D16" s="58"/>
      <c r="E16" s="23"/>
      <c r="F16" s="3"/>
      <c r="G16" s="3"/>
      <c r="H16" s="3"/>
      <c r="I16" s="3"/>
      <c r="J16" s="38"/>
      <c r="K16" s="38"/>
      <c r="L16" s="38"/>
      <c r="M16" s="39"/>
    </row>
    <row r="17" spans="1:13" ht="12.95" customHeight="1">
      <c r="A17" s="117"/>
      <c r="B17" s="118"/>
      <c r="C17" s="132" t="s">
        <v>41</v>
      </c>
      <c r="D17" s="58"/>
      <c r="E17" s="23"/>
      <c r="F17" s="3"/>
      <c r="G17" s="3"/>
      <c r="H17" s="3"/>
      <c r="I17" s="3"/>
      <c r="J17" s="38"/>
      <c r="K17" s="38"/>
      <c r="L17" s="38"/>
      <c r="M17" s="39"/>
    </row>
    <row r="18" spans="1:13" ht="12.95" customHeight="1" thickBot="1">
      <c r="A18" s="2"/>
      <c r="B18" s="38"/>
      <c r="C18" s="133"/>
      <c r="D18" s="23"/>
      <c r="E18" s="23"/>
      <c r="F18" s="3"/>
      <c r="G18" s="3"/>
      <c r="H18" s="3"/>
      <c r="I18" s="3"/>
      <c r="J18" s="38"/>
      <c r="K18" s="38"/>
      <c r="L18" s="38"/>
      <c r="M18" s="39"/>
    </row>
    <row r="19" spans="1:13" ht="15.75" thickBot="1">
      <c r="A19" s="124" t="str">
        <f>CONCATENATE(K1,L1," @ ",B10," ft")</f>
        <v>PT-&lt;ID&gt; @ &lt;depth&gt; ft</v>
      </c>
      <c r="B19" s="125"/>
      <c r="C19" s="125"/>
      <c r="D19" s="125"/>
      <c r="E19" s="125"/>
      <c r="F19" s="125"/>
      <c r="G19" s="125"/>
      <c r="H19" s="125"/>
      <c r="I19" s="125"/>
      <c r="J19" s="125"/>
      <c r="K19" s="125"/>
      <c r="L19" s="125"/>
      <c r="M19" s="126"/>
    </row>
    <row r="20" spans="1:13">
      <c r="A20" s="127" t="s">
        <v>42</v>
      </c>
      <c r="B20" s="128"/>
      <c r="C20" s="128"/>
      <c r="D20" s="128"/>
      <c r="E20" s="128"/>
      <c r="F20" s="129"/>
      <c r="G20" s="94"/>
      <c r="H20" s="127" t="s">
        <v>43</v>
      </c>
      <c r="I20" s="128"/>
      <c r="J20" s="128"/>
      <c r="K20" s="128"/>
      <c r="L20" s="128"/>
      <c r="M20" s="129"/>
    </row>
    <row r="21" spans="1:13">
      <c r="A21" s="119" t="s">
        <v>44</v>
      </c>
      <c r="B21" s="120"/>
      <c r="C21" s="121"/>
      <c r="D21" s="121"/>
      <c r="E21" s="115" t="s">
        <v>45</v>
      </c>
      <c r="F21" s="104" t="str">
        <f>IFERROR(2.2902*(0.9842^C21)/(C21^0.1702),"-")</f>
        <v>-</v>
      </c>
      <c r="G21" s="64"/>
      <c r="H21" s="119" t="s">
        <v>44</v>
      </c>
      <c r="I21" s="120"/>
      <c r="J21" s="121"/>
      <c r="K21" s="121"/>
      <c r="L21" s="115" t="s">
        <v>45</v>
      </c>
      <c r="M21" s="104" t="str">
        <f>IFERROR(2.2902*(0.9842^J21)/(J21^0.1702),"-")</f>
        <v>-</v>
      </c>
    </row>
    <row r="22" spans="1:13">
      <c r="A22" s="170" t="s">
        <v>46</v>
      </c>
      <c r="B22" s="171"/>
      <c r="C22" s="170" t="s">
        <v>47</v>
      </c>
      <c r="D22" s="172"/>
      <c r="E22" s="172"/>
      <c r="F22" s="171"/>
      <c r="G22" s="64"/>
      <c r="H22" s="170" t="s">
        <v>46</v>
      </c>
      <c r="I22" s="171"/>
      <c r="J22" s="170" t="s">
        <v>47</v>
      </c>
      <c r="K22" s="172"/>
      <c r="L22" s="172"/>
      <c r="M22" s="171"/>
    </row>
    <row r="23" spans="1:13">
      <c r="A23" s="22" t="s">
        <v>48</v>
      </c>
      <c r="B23" s="30" t="s">
        <v>49</v>
      </c>
      <c r="C23" s="22" t="s">
        <v>50</v>
      </c>
      <c r="D23" s="22" t="s">
        <v>51</v>
      </c>
      <c r="E23" s="106" t="s">
        <v>52</v>
      </c>
      <c r="F23" s="22" t="s">
        <v>53</v>
      </c>
      <c r="G23" s="105"/>
      <c r="H23" s="6" t="s">
        <v>48</v>
      </c>
      <c r="I23" s="31" t="s">
        <v>49</v>
      </c>
      <c r="J23" s="6" t="s">
        <v>50</v>
      </c>
      <c r="K23" s="6" t="s">
        <v>51</v>
      </c>
      <c r="L23" s="106" t="s">
        <v>52</v>
      </c>
      <c r="M23" s="6" t="s">
        <v>53</v>
      </c>
    </row>
    <row r="24" spans="1:13" ht="12" customHeight="1">
      <c r="A24" s="7">
        <v>1</v>
      </c>
      <c r="B24" s="88"/>
      <c r="C24" s="20" t="str">
        <f t="shared" ref="C24:C30" si="0">IFERROR($F$12-B24,"-")</f>
        <v>-</v>
      </c>
      <c r="D24" s="8" t="str">
        <f t="shared" ref="D24:D30" si="1">IFERROR(LN($F$12/C24),"-")</f>
        <v>-</v>
      </c>
      <c r="E24" s="35">
        <f>(A25-A24)/60</f>
        <v>1.6666666666666666E-2</v>
      </c>
      <c r="F24" s="28" t="str">
        <f>IFERROR((PI()*F$21*($F$11*(LN(($F$12-($F$12-F12))/($F$12-B24)))))/(11*((A25/60)-(A24/60))),"-")</f>
        <v>-</v>
      </c>
      <c r="G24" s="3"/>
      <c r="H24" s="7">
        <v>1</v>
      </c>
      <c r="I24" s="86"/>
      <c r="J24" s="48" t="str">
        <f t="shared" ref="J24:J30" si="2">IFERROR($F$12-I24,"-")</f>
        <v>-</v>
      </c>
      <c r="K24" s="8" t="str">
        <f t="shared" ref="K24:K30" si="3">IFERROR(LN($F$12/J24),"-")</f>
        <v>-</v>
      </c>
      <c r="L24" s="35">
        <f>(H25-H24)/60</f>
        <v>1.6666666666666666E-2</v>
      </c>
      <c r="M24" s="28" t="str">
        <f>IFERROR((PI()*M$21*($F$11*(LN(($F$12-($F$12-F12))/($F$12-I24)))))/(11*((H25/60)-(H24/60))),"-")</f>
        <v>-</v>
      </c>
    </row>
    <row r="25" spans="1:13" ht="12" customHeight="1">
      <c r="A25" s="9">
        <v>2</v>
      </c>
      <c r="B25" s="89"/>
      <c r="C25" s="21" t="str">
        <f t="shared" si="0"/>
        <v>-</v>
      </c>
      <c r="D25" s="10" t="str">
        <f t="shared" si="1"/>
        <v>-</v>
      </c>
      <c r="E25" s="36">
        <f>(A25-A24)/60</f>
        <v>1.6666666666666666E-2</v>
      </c>
      <c r="F25" s="29" t="str">
        <f t="shared" ref="F25:F30" si="4">IFERROR((PI()*F$21*($F$11*(LN(($F$12-B24)/($F$12-B25)))))/(11*((A25/60)-(A24/60))),"-")</f>
        <v>-</v>
      </c>
      <c r="G25" s="3"/>
      <c r="H25" s="9">
        <v>2</v>
      </c>
      <c r="I25" s="87"/>
      <c r="J25" s="49" t="str">
        <f t="shared" si="2"/>
        <v>-</v>
      </c>
      <c r="K25" s="10" t="str">
        <f t="shared" si="3"/>
        <v>-</v>
      </c>
      <c r="L25" s="36">
        <f>(H25-H24)/60</f>
        <v>1.6666666666666666E-2</v>
      </c>
      <c r="M25" s="29" t="str">
        <f t="shared" ref="M25:M30" si="5">IFERROR((PI()*M$21*($F$11*(LN(($F$12-I24)/($F$12-I25)))))/(11*((H25/60)-(H24/60))),"-")</f>
        <v>-</v>
      </c>
    </row>
    <row r="26" spans="1:13" ht="12" customHeight="1">
      <c r="A26" s="9">
        <v>3</v>
      </c>
      <c r="B26" s="89"/>
      <c r="C26" s="21" t="str">
        <f t="shared" si="0"/>
        <v>-</v>
      </c>
      <c r="D26" s="10" t="str">
        <f t="shared" si="1"/>
        <v>-</v>
      </c>
      <c r="E26" s="36">
        <f t="shared" ref="E26:E30" si="6">(A26-A25)/60</f>
        <v>1.6666666666666666E-2</v>
      </c>
      <c r="F26" s="29" t="str">
        <f t="shared" si="4"/>
        <v>-</v>
      </c>
      <c r="G26" s="3"/>
      <c r="H26" s="9">
        <v>3</v>
      </c>
      <c r="I26" s="87"/>
      <c r="J26" s="49" t="str">
        <f t="shared" si="2"/>
        <v>-</v>
      </c>
      <c r="K26" s="10" t="str">
        <f t="shared" si="3"/>
        <v>-</v>
      </c>
      <c r="L26" s="36">
        <f t="shared" ref="L26:L30" si="7">(H26-H25)/60</f>
        <v>1.6666666666666666E-2</v>
      </c>
      <c r="M26" s="29" t="str">
        <f t="shared" si="5"/>
        <v>-</v>
      </c>
    </row>
    <row r="27" spans="1:13" ht="12" customHeight="1">
      <c r="A27" s="9">
        <v>4</v>
      </c>
      <c r="B27" s="89"/>
      <c r="C27" s="21" t="str">
        <f t="shared" si="0"/>
        <v>-</v>
      </c>
      <c r="D27" s="10" t="str">
        <f t="shared" si="1"/>
        <v>-</v>
      </c>
      <c r="E27" s="36">
        <f t="shared" si="6"/>
        <v>1.6666666666666666E-2</v>
      </c>
      <c r="F27" s="29" t="str">
        <f t="shared" si="4"/>
        <v>-</v>
      </c>
      <c r="G27" s="3"/>
      <c r="H27" s="9">
        <v>4</v>
      </c>
      <c r="I27" s="87"/>
      <c r="J27" s="49" t="str">
        <f t="shared" si="2"/>
        <v>-</v>
      </c>
      <c r="K27" s="10" t="str">
        <f t="shared" si="3"/>
        <v>-</v>
      </c>
      <c r="L27" s="36">
        <f t="shared" si="7"/>
        <v>1.6666666666666666E-2</v>
      </c>
      <c r="M27" s="29" t="str">
        <f t="shared" si="5"/>
        <v>-</v>
      </c>
    </row>
    <row r="28" spans="1:13" ht="12" customHeight="1">
      <c r="A28" s="9">
        <v>5</v>
      </c>
      <c r="B28" s="89"/>
      <c r="C28" s="21" t="str">
        <f t="shared" si="0"/>
        <v>-</v>
      </c>
      <c r="D28" s="10" t="str">
        <f t="shared" si="1"/>
        <v>-</v>
      </c>
      <c r="E28" s="36">
        <f t="shared" si="6"/>
        <v>1.6666666666666666E-2</v>
      </c>
      <c r="F28" s="29" t="str">
        <f t="shared" si="4"/>
        <v>-</v>
      </c>
      <c r="G28" s="3"/>
      <c r="H28" s="9">
        <v>5</v>
      </c>
      <c r="I28" s="87"/>
      <c r="J28" s="49" t="str">
        <f t="shared" si="2"/>
        <v>-</v>
      </c>
      <c r="K28" s="10" t="str">
        <f t="shared" si="3"/>
        <v>-</v>
      </c>
      <c r="L28" s="36">
        <f t="shared" si="7"/>
        <v>1.6666666666666666E-2</v>
      </c>
      <c r="M28" s="29" t="str">
        <f t="shared" si="5"/>
        <v>-</v>
      </c>
    </row>
    <row r="29" spans="1:13" ht="12" customHeight="1">
      <c r="A29" s="9">
        <v>10</v>
      </c>
      <c r="B29" s="89"/>
      <c r="C29" s="21" t="str">
        <f t="shared" si="0"/>
        <v>-</v>
      </c>
      <c r="D29" s="10" t="str">
        <f t="shared" si="1"/>
        <v>-</v>
      </c>
      <c r="E29" s="36">
        <f t="shared" si="6"/>
        <v>8.3333333333333329E-2</v>
      </c>
      <c r="F29" s="29" t="str">
        <f t="shared" si="4"/>
        <v>-</v>
      </c>
      <c r="G29" s="3"/>
      <c r="H29" s="9">
        <v>10</v>
      </c>
      <c r="I29" s="87"/>
      <c r="J29" s="49" t="str">
        <f t="shared" si="2"/>
        <v>-</v>
      </c>
      <c r="K29" s="10" t="str">
        <f t="shared" si="3"/>
        <v>-</v>
      </c>
      <c r="L29" s="36">
        <f t="shared" si="7"/>
        <v>8.3333333333333329E-2</v>
      </c>
      <c r="M29" s="29" t="str">
        <f t="shared" si="5"/>
        <v>-</v>
      </c>
    </row>
    <row r="30" spans="1:13" ht="12" customHeight="1">
      <c r="A30" s="95">
        <v>15</v>
      </c>
      <c r="B30" s="96"/>
      <c r="C30" s="97" t="str">
        <f t="shared" si="0"/>
        <v>-</v>
      </c>
      <c r="D30" s="98" t="str">
        <f t="shared" si="1"/>
        <v>-</v>
      </c>
      <c r="E30" s="98">
        <f t="shared" si="6"/>
        <v>8.3333333333333329E-2</v>
      </c>
      <c r="F30" s="99" t="str">
        <f t="shared" si="4"/>
        <v>-</v>
      </c>
      <c r="G30" s="5"/>
      <c r="H30" s="95">
        <v>15</v>
      </c>
      <c r="I30" s="100"/>
      <c r="J30" s="101" t="str">
        <f t="shared" si="2"/>
        <v>-</v>
      </c>
      <c r="K30" s="98" t="str">
        <f t="shared" si="3"/>
        <v>-</v>
      </c>
      <c r="L30" s="98">
        <f t="shared" si="7"/>
        <v>8.3333333333333329E-2</v>
      </c>
      <c r="M30" s="99" t="str">
        <f t="shared" si="5"/>
        <v>-</v>
      </c>
    </row>
    <row r="31" spans="1:13">
      <c r="A31" s="116"/>
      <c r="B31" s="12"/>
      <c r="C31" s="12"/>
      <c r="D31" s="11"/>
      <c r="E31" s="11"/>
      <c r="F31" s="12"/>
      <c r="G31" s="12"/>
      <c r="H31" s="116"/>
      <c r="I31" s="17"/>
      <c r="J31" s="17"/>
      <c r="K31" s="11"/>
      <c r="L31" s="11"/>
      <c r="M31" s="17"/>
    </row>
    <row r="32" spans="1:13">
      <c r="A32" s="116"/>
      <c r="B32" s="12"/>
      <c r="C32" s="12"/>
      <c r="D32" s="11"/>
      <c r="E32" s="11"/>
      <c r="F32" s="12"/>
      <c r="G32" s="12"/>
      <c r="H32" s="116"/>
      <c r="I32" s="17"/>
      <c r="J32" s="17"/>
      <c r="K32" s="11"/>
      <c r="L32" s="11"/>
      <c r="M32" s="17"/>
    </row>
    <row r="33" spans="1:13">
      <c r="A33" s="38"/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</row>
    <row r="34" spans="1:13">
      <c r="A34" s="38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</row>
    <row r="35" spans="1:13">
      <c r="A35" s="38"/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</row>
    <row r="36" spans="1:13">
      <c r="A36" s="38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</row>
    <row r="37" spans="1:13">
      <c r="A37" s="38"/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</row>
    <row r="38" spans="1:13">
      <c r="A38" s="38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</row>
    <row r="39" spans="1:13">
      <c r="A39" s="38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</row>
    <row r="40" spans="1:13">
      <c r="A40" s="38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</row>
    <row r="41" spans="1:13">
      <c r="A41" s="38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</row>
    <row r="42" spans="1:13">
      <c r="A42" s="38"/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</row>
    <row r="43" spans="1:13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</row>
    <row r="44" spans="1:13" ht="11.1" customHeight="1">
      <c r="A44" s="155" t="s">
        <v>54</v>
      </c>
      <c r="B44" s="156"/>
      <c r="C44" s="156"/>
      <c r="D44" s="156"/>
      <c r="E44" s="156"/>
      <c r="F44" s="157"/>
      <c r="G44" s="26"/>
      <c r="H44" s="155" t="s">
        <v>55</v>
      </c>
      <c r="I44" s="156"/>
      <c r="J44" s="156"/>
      <c r="K44" s="156"/>
      <c r="L44" s="156"/>
      <c r="M44" s="157"/>
    </row>
    <row r="45" spans="1:13" ht="15" customHeight="1">
      <c r="A45" s="158" t="s">
        <v>56</v>
      </c>
      <c r="B45" s="159"/>
      <c r="C45" s="51" t="s">
        <v>57</v>
      </c>
      <c r="D45" s="52">
        <f>SUMPRODUCT(E24:E30,F24:F30)/SUM(E24:E30)</f>
        <v>0</v>
      </c>
      <c r="E45" s="55" t="s">
        <v>58</v>
      </c>
      <c r="F45" s="47"/>
      <c r="G45" s="18"/>
      <c r="H45" s="158" t="s">
        <v>56</v>
      </c>
      <c r="I45" s="159"/>
      <c r="J45" s="51" t="s">
        <v>57</v>
      </c>
      <c r="K45" s="52">
        <f>SUMPRODUCT(L24:L30,M24:M30)/SUM(L24:L30)</f>
        <v>0</v>
      </c>
      <c r="L45" s="55" t="s">
        <v>58</v>
      </c>
      <c r="M45" s="47"/>
    </row>
    <row r="46" spans="1:13">
      <c r="A46" s="160"/>
      <c r="B46" s="161"/>
      <c r="C46" s="53"/>
      <c r="D46" s="54"/>
      <c r="E46" s="33"/>
      <c r="F46" s="46"/>
      <c r="G46" s="38"/>
      <c r="H46" s="160"/>
      <c r="I46" s="161"/>
      <c r="J46" s="109"/>
      <c r="K46" s="54"/>
      <c r="L46" s="33"/>
      <c r="M46" s="46"/>
    </row>
    <row r="47" spans="1:13" ht="9" customHeight="1">
      <c r="A47" s="59"/>
      <c r="B47" s="60"/>
      <c r="C47" s="66"/>
      <c r="D47" s="67"/>
      <c r="E47" s="12"/>
      <c r="F47" s="12"/>
      <c r="G47" s="38"/>
      <c r="H47" s="60"/>
      <c r="I47" s="60"/>
      <c r="J47" s="68"/>
      <c r="K47" s="67"/>
      <c r="L47" s="12"/>
      <c r="M47" s="69"/>
    </row>
    <row r="48" spans="1:13">
      <c r="A48" s="59"/>
      <c r="B48" s="60"/>
      <c r="C48" s="81"/>
      <c r="D48" s="82"/>
      <c r="E48" s="82" t="s">
        <v>59</v>
      </c>
      <c r="F48" s="162" t="str">
        <f>A19</f>
        <v>PT-&lt;ID&gt; @ &lt;depth&gt; ft</v>
      </c>
      <c r="G48" s="162"/>
      <c r="H48" s="162"/>
      <c r="I48" s="163"/>
      <c r="K48" s="167" t="s">
        <v>60</v>
      </c>
      <c r="L48" s="168"/>
      <c r="M48" s="169"/>
    </row>
    <row r="49" spans="1:13">
      <c r="A49" s="59"/>
      <c r="B49" s="60"/>
      <c r="C49" s="158" t="s">
        <v>56</v>
      </c>
      <c r="D49" s="159"/>
      <c r="E49" s="51" t="s">
        <v>57</v>
      </c>
      <c r="F49" s="83">
        <f>IF(AND(D45="RI",K45="RI"),"RI", (D45+K45)/2)</f>
        <v>0</v>
      </c>
      <c r="H49" s="55" t="s">
        <v>58</v>
      </c>
      <c r="I49" s="76"/>
      <c r="K49" s="107" t="s">
        <v>61</v>
      </c>
      <c r="L49" s="165" t="s">
        <v>62</v>
      </c>
      <c r="M49" s="166"/>
    </row>
    <row r="50" spans="1:13">
      <c r="A50" s="77"/>
      <c r="B50" s="78"/>
      <c r="C50" s="160"/>
      <c r="D50" s="161"/>
      <c r="E50" s="164"/>
      <c r="F50" s="164"/>
      <c r="G50" s="79"/>
      <c r="H50" s="33"/>
      <c r="I50" s="80"/>
      <c r="K50" s="107" t="s">
        <v>63</v>
      </c>
      <c r="L50" s="165" t="s">
        <v>64</v>
      </c>
      <c r="M50" s="166"/>
    </row>
    <row r="51" spans="1:13" ht="9" customHeight="1">
      <c r="A51" s="59"/>
      <c r="B51" s="60"/>
      <c r="C51" s="66"/>
      <c r="D51" s="67"/>
      <c r="E51" s="66"/>
      <c r="F51" s="70"/>
      <c r="G51" s="38"/>
      <c r="H51" s="71"/>
      <c r="I51" s="12"/>
      <c r="J51" s="68"/>
      <c r="K51" s="67"/>
      <c r="L51" s="12"/>
      <c r="M51" s="69"/>
    </row>
    <row r="52" spans="1:13">
      <c r="A52" s="72" t="s">
        <v>65</v>
      </c>
      <c r="B52" s="13"/>
      <c r="C52" s="13"/>
      <c r="D52" s="13"/>
      <c r="E52" s="13"/>
      <c r="F52" s="13"/>
      <c r="G52" s="13"/>
      <c r="H52" s="73"/>
      <c r="I52" s="74"/>
      <c r="J52" s="42"/>
      <c r="K52" s="42"/>
      <c r="L52" s="42"/>
      <c r="M52" s="43"/>
    </row>
    <row r="53" spans="1:13">
      <c r="A53" s="173"/>
      <c r="B53" s="174"/>
      <c r="C53" s="174"/>
      <c r="D53" s="174"/>
      <c r="E53" s="174"/>
      <c r="F53" s="174"/>
      <c r="G53" s="174"/>
      <c r="H53" s="174"/>
      <c r="I53" s="174"/>
      <c r="J53" s="174"/>
      <c r="K53" s="174"/>
      <c r="L53" s="174"/>
      <c r="M53" s="175"/>
    </row>
    <row r="54" spans="1:13">
      <c r="A54" s="173"/>
      <c r="B54" s="174"/>
      <c r="C54" s="174"/>
      <c r="D54" s="174"/>
      <c r="E54" s="174"/>
      <c r="F54" s="174"/>
      <c r="G54" s="174"/>
      <c r="H54" s="174"/>
      <c r="I54" s="174"/>
      <c r="J54" s="174"/>
      <c r="K54" s="174"/>
      <c r="L54" s="174"/>
      <c r="M54" s="175"/>
    </row>
    <row r="55" spans="1:13">
      <c r="A55" s="176"/>
      <c r="B55" s="177"/>
      <c r="C55" s="177"/>
      <c r="D55" s="177"/>
      <c r="E55" s="177"/>
      <c r="F55" s="177"/>
      <c r="G55" s="177"/>
      <c r="H55" s="177"/>
      <c r="I55" s="177"/>
      <c r="J55" s="177"/>
      <c r="K55" s="177"/>
      <c r="L55" s="177"/>
      <c r="M55" s="178"/>
    </row>
    <row r="56" spans="1:13" ht="11.25" customHeight="1">
      <c r="A56" s="32" t="s">
        <v>66</v>
      </c>
      <c r="B56" s="38"/>
      <c r="C56" s="38"/>
      <c r="D56" s="38"/>
      <c r="E56" s="38"/>
      <c r="F56" s="3" t="s">
        <v>67</v>
      </c>
      <c r="G56" s="108"/>
      <c r="H56" s="108"/>
      <c r="I56" s="108"/>
      <c r="J56" s="108"/>
      <c r="K56" s="108"/>
      <c r="L56" s="108"/>
      <c r="M56" s="108"/>
    </row>
    <row r="57" spans="1:13" ht="11.25" customHeight="1">
      <c r="A57" s="3" t="s">
        <v>68</v>
      </c>
      <c r="B57" s="38"/>
      <c r="C57" s="38"/>
      <c r="D57" s="38"/>
      <c r="E57" s="38"/>
      <c r="F57" s="154" t="s">
        <v>69</v>
      </c>
      <c r="G57" s="154"/>
      <c r="H57" s="154"/>
      <c r="I57" s="154"/>
      <c r="J57" s="154"/>
      <c r="K57" s="154"/>
      <c r="L57" s="154"/>
      <c r="M57" s="154"/>
    </row>
    <row r="58" spans="1:13" ht="11.25" customHeight="1">
      <c r="A58" s="3" t="s">
        <v>70</v>
      </c>
      <c r="B58" s="38"/>
      <c r="C58" s="38"/>
      <c r="D58" s="38"/>
      <c r="E58" s="38"/>
      <c r="F58" s="154"/>
      <c r="G58" s="154"/>
      <c r="H58" s="154"/>
      <c r="I58" s="154"/>
      <c r="J58" s="154"/>
      <c r="K58" s="154"/>
      <c r="L58" s="154"/>
      <c r="M58" s="154"/>
    </row>
    <row r="59" spans="1:13" ht="11.25" customHeight="1">
      <c r="A59" s="3" t="s">
        <v>71</v>
      </c>
      <c r="B59" s="38"/>
      <c r="C59" s="38"/>
      <c r="D59" s="38"/>
      <c r="E59" s="38"/>
      <c r="F59" s="154" t="s">
        <v>72</v>
      </c>
      <c r="G59" s="154"/>
      <c r="H59" s="154"/>
      <c r="I59" s="154"/>
      <c r="J59" s="154"/>
      <c r="K59" s="154"/>
      <c r="L59" s="154"/>
      <c r="M59" s="154"/>
    </row>
    <row r="60" spans="1:13" ht="11.25" customHeight="1">
      <c r="A60" s="3" t="s">
        <v>73</v>
      </c>
      <c r="B60" s="38"/>
      <c r="C60" s="38"/>
      <c r="D60" s="38"/>
      <c r="E60" s="38"/>
      <c r="F60" s="154"/>
      <c r="G60" s="154"/>
      <c r="H60" s="154"/>
      <c r="I60" s="154"/>
      <c r="J60" s="154"/>
      <c r="K60" s="154"/>
      <c r="L60" s="154"/>
      <c r="M60" s="154"/>
    </row>
    <row r="61" spans="1:13" ht="11.25" customHeight="1">
      <c r="A61" s="3" t="s">
        <v>74</v>
      </c>
      <c r="F61" s="3"/>
    </row>
  </sheetData>
  <mergeCells count="43">
    <mergeCell ref="A22:B22"/>
    <mergeCell ref="C22:F22"/>
    <mergeCell ref="H22:I22"/>
    <mergeCell ref="J22:M22"/>
    <mergeCell ref="A53:M55"/>
    <mergeCell ref="F57:M58"/>
    <mergeCell ref="F59:M60"/>
    <mergeCell ref="A44:F44"/>
    <mergeCell ref="H44:M44"/>
    <mergeCell ref="A45:B46"/>
    <mergeCell ref="H45:I46"/>
    <mergeCell ref="F48:I48"/>
    <mergeCell ref="C49:D50"/>
    <mergeCell ref="E50:F50"/>
    <mergeCell ref="L49:M49"/>
    <mergeCell ref="L50:M50"/>
    <mergeCell ref="K48:M48"/>
    <mergeCell ref="B9:C9"/>
    <mergeCell ref="A1:H3"/>
    <mergeCell ref="B4:G6"/>
    <mergeCell ref="I4:M4"/>
    <mergeCell ref="J5:M5"/>
    <mergeCell ref="B7:C7"/>
    <mergeCell ref="E7:F7"/>
    <mergeCell ref="I7:J7"/>
    <mergeCell ref="L7:M8"/>
    <mergeCell ref="B8:C8"/>
    <mergeCell ref="E8:F8"/>
    <mergeCell ref="I8:J8"/>
    <mergeCell ref="A21:B21"/>
    <mergeCell ref="C21:D21"/>
    <mergeCell ref="H21:I21"/>
    <mergeCell ref="J21:K21"/>
    <mergeCell ref="F10:G10"/>
    <mergeCell ref="F11:G11"/>
    <mergeCell ref="A19:M19"/>
    <mergeCell ref="A20:F20"/>
    <mergeCell ref="H20:M20"/>
    <mergeCell ref="E13:H13"/>
    <mergeCell ref="I13:M13"/>
    <mergeCell ref="C17:C18"/>
    <mergeCell ref="F12:G12"/>
    <mergeCell ref="A14:C16"/>
  </mergeCells>
  <printOptions horizontalCentered="1" verticalCentered="1"/>
  <pageMargins left="0.5" right="0.5" top="0.5" bottom="0.5" header="0.3" footer="0.3"/>
  <pageSetup scale="88" orientation="portrait" r:id="rId1"/>
  <headerFooter scaleWithDoc="0">
    <oddFooter>&amp;RMay 2022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61"/>
  <sheetViews>
    <sheetView tabSelected="1" view="pageBreakPreview" topLeftCell="A37" zoomScale="130" zoomScaleNormal="115" zoomScaleSheetLayoutView="130" workbookViewId="0">
      <selection activeCell="A53" sqref="A53:M55"/>
    </sheetView>
  </sheetViews>
  <sheetFormatPr defaultRowHeight="15"/>
  <cols>
    <col min="1" max="1" width="9.5703125" style="37" customWidth="1"/>
    <col min="2" max="2" width="10.85546875" style="37" customWidth="1"/>
    <col min="3" max="3" width="7.85546875" style="37" customWidth="1"/>
    <col min="4" max="4" width="8.7109375" style="37" customWidth="1"/>
    <col min="5" max="5" width="7.28515625" style="37" customWidth="1"/>
    <col min="6" max="6" width="9.28515625" style="37" customWidth="1"/>
    <col min="7" max="7" width="2.140625" style="37" customWidth="1"/>
    <col min="8" max="9" width="9.5703125" style="37" customWidth="1"/>
    <col min="10" max="10" width="7.85546875" style="37" customWidth="1"/>
    <col min="11" max="11" width="8.7109375" style="37" customWidth="1"/>
    <col min="12" max="12" width="6.85546875" style="37" customWidth="1"/>
    <col min="13" max="13" width="9.28515625" style="37" customWidth="1"/>
    <col min="14" max="16384" width="9.140625" style="37"/>
  </cols>
  <sheetData>
    <row r="1" spans="1:13">
      <c r="A1" s="138" t="s">
        <v>0</v>
      </c>
      <c r="B1" s="139"/>
      <c r="C1" s="139"/>
      <c r="D1" s="139"/>
      <c r="E1" s="139"/>
      <c r="F1" s="139"/>
      <c r="G1" s="139"/>
      <c r="H1" s="139"/>
      <c r="I1" s="15"/>
      <c r="J1" s="84" t="s">
        <v>1</v>
      </c>
      <c r="K1" s="65" t="s">
        <v>2</v>
      </c>
      <c r="L1" s="85" t="s">
        <v>3</v>
      </c>
      <c r="M1" s="75"/>
    </row>
    <row r="2" spans="1:13" ht="12" customHeight="1">
      <c r="A2" s="140"/>
      <c r="B2" s="141"/>
      <c r="C2" s="141"/>
      <c r="D2" s="141"/>
      <c r="E2" s="141"/>
      <c r="F2" s="141"/>
      <c r="G2" s="141"/>
      <c r="H2" s="141"/>
      <c r="I2" s="14"/>
      <c r="J2" s="56" t="s">
        <v>4</v>
      </c>
      <c r="K2" s="113" t="s">
        <v>5</v>
      </c>
      <c r="L2" s="56" t="s">
        <v>6</v>
      </c>
      <c r="M2" s="57">
        <v>2</v>
      </c>
    </row>
    <row r="3" spans="1:13" ht="12" customHeight="1">
      <c r="A3" s="140"/>
      <c r="B3" s="141"/>
      <c r="C3" s="141"/>
      <c r="D3" s="141"/>
      <c r="E3" s="141"/>
      <c r="F3" s="141"/>
      <c r="G3" s="141"/>
      <c r="H3" s="141"/>
      <c r="I3" s="16"/>
      <c r="J3" s="27"/>
      <c r="K3" s="27"/>
      <c r="L3" s="27"/>
      <c r="M3" s="25"/>
    </row>
    <row r="4" spans="1:13" ht="12" customHeight="1">
      <c r="A4" s="50" t="s">
        <v>7</v>
      </c>
      <c r="B4" s="139" t="s">
        <v>8</v>
      </c>
      <c r="C4" s="139"/>
      <c r="D4" s="139"/>
      <c r="E4" s="139"/>
      <c r="F4" s="139"/>
      <c r="G4" s="142"/>
      <c r="H4" s="1" t="s">
        <v>9</v>
      </c>
      <c r="I4" s="122" t="s">
        <v>10</v>
      </c>
      <c r="J4" s="122"/>
      <c r="K4" s="122"/>
      <c r="L4" s="122"/>
      <c r="M4" s="144"/>
    </row>
    <row r="5" spans="1:13" ht="12" customHeight="1">
      <c r="A5" s="111"/>
      <c r="B5" s="141"/>
      <c r="C5" s="141"/>
      <c r="D5" s="141"/>
      <c r="E5" s="141"/>
      <c r="F5" s="141"/>
      <c r="G5" s="143"/>
      <c r="H5" s="2" t="s">
        <v>11</v>
      </c>
      <c r="I5" s="56"/>
      <c r="J5" s="145" t="s">
        <v>12</v>
      </c>
      <c r="K5" s="145"/>
      <c r="L5" s="145"/>
      <c r="M5" s="146"/>
    </row>
    <row r="6" spans="1:13" ht="12" customHeight="1">
      <c r="A6" s="111"/>
      <c r="B6" s="141"/>
      <c r="C6" s="141"/>
      <c r="D6" s="141"/>
      <c r="E6" s="141"/>
      <c r="F6" s="141"/>
      <c r="G6" s="143"/>
      <c r="H6" s="34"/>
      <c r="I6" s="27"/>
      <c r="J6" s="27"/>
      <c r="K6" s="27"/>
      <c r="L6" s="27"/>
      <c r="M6" s="25"/>
    </row>
    <row r="7" spans="1:13" ht="12.95" customHeight="1">
      <c r="A7" s="1" t="s">
        <v>13</v>
      </c>
      <c r="B7" s="147" t="s">
        <v>14</v>
      </c>
      <c r="C7" s="147"/>
      <c r="D7" s="19" t="s">
        <v>15</v>
      </c>
      <c r="E7" s="147" t="s">
        <v>14</v>
      </c>
      <c r="F7" s="147"/>
      <c r="G7" s="43"/>
      <c r="H7" s="19" t="s">
        <v>16</v>
      </c>
      <c r="I7" s="147" t="s">
        <v>17</v>
      </c>
      <c r="J7" s="148"/>
      <c r="K7" s="1" t="s">
        <v>18</v>
      </c>
      <c r="L7" s="149" t="s">
        <v>19</v>
      </c>
      <c r="M7" s="150"/>
    </row>
    <row r="8" spans="1:13" ht="12.95" customHeight="1">
      <c r="A8" s="2" t="s">
        <v>20</v>
      </c>
      <c r="B8" s="137" t="s">
        <v>14</v>
      </c>
      <c r="C8" s="137"/>
      <c r="D8" s="3" t="s">
        <v>21</v>
      </c>
      <c r="E8" s="137" t="s">
        <v>14</v>
      </c>
      <c r="F8" s="137"/>
      <c r="G8" s="39"/>
      <c r="H8" s="3" t="s">
        <v>22</v>
      </c>
      <c r="I8" s="137" t="s">
        <v>23</v>
      </c>
      <c r="J8" s="153"/>
      <c r="K8" s="14"/>
      <c r="L8" s="151"/>
      <c r="M8" s="152"/>
    </row>
    <row r="9" spans="1:13" ht="12.95" customHeight="1">
      <c r="A9" s="2" t="s">
        <v>24</v>
      </c>
      <c r="B9" s="137" t="s">
        <v>14</v>
      </c>
      <c r="C9" s="137"/>
      <c r="D9" s="40"/>
      <c r="E9" s="40"/>
      <c r="F9" s="40"/>
      <c r="G9" s="41"/>
      <c r="H9" s="3"/>
      <c r="I9" s="38"/>
      <c r="J9" s="38"/>
      <c r="K9" s="14"/>
      <c r="L9" s="38"/>
      <c r="M9" s="39"/>
    </row>
    <row r="10" spans="1:13" ht="12.95" customHeight="1">
      <c r="A10" s="1" t="s">
        <v>25</v>
      </c>
      <c r="B10" s="112" t="s">
        <v>26</v>
      </c>
      <c r="C10" s="90" t="s">
        <v>27</v>
      </c>
      <c r="D10" s="1" t="s">
        <v>28</v>
      </c>
      <c r="E10" s="19"/>
      <c r="F10" s="122" t="s">
        <v>29</v>
      </c>
      <c r="G10" s="122"/>
      <c r="H10" s="19"/>
      <c r="I10" s="1" t="s">
        <v>30</v>
      </c>
      <c r="J10" s="42"/>
      <c r="K10" s="42"/>
      <c r="L10" s="114">
        <v>140</v>
      </c>
      <c r="M10" s="92" t="s">
        <v>31</v>
      </c>
    </row>
    <row r="11" spans="1:13" ht="12.95" customHeight="1">
      <c r="A11" s="2" t="s">
        <v>32</v>
      </c>
      <c r="B11" s="110" t="s">
        <v>29</v>
      </c>
      <c r="C11" s="91"/>
      <c r="D11" s="44" t="s">
        <v>33</v>
      </c>
      <c r="E11" s="23"/>
      <c r="F11" s="123">
        <v>4</v>
      </c>
      <c r="G11" s="123"/>
      <c r="H11" s="3" t="s">
        <v>34</v>
      </c>
      <c r="I11" s="2" t="s">
        <v>35</v>
      </c>
      <c r="J11" s="38"/>
      <c r="K11" s="38"/>
      <c r="L11" s="110" t="s">
        <v>29</v>
      </c>
      <c r="M11" s="93"/>
    </row>
    <row r="12" spans="1:13" ht="12.95" customHeight="1">
      <c r="A12" s="61"/>
      <c r="B12" s="62"/>
      <c r="C12" s="63"/>
      <c r="D12" s="45" t="s">
        <v>36</v>
      </c>
      <c r="E12" s="24"/>
      <c r="F12" s="134" t="s">
        <v>37</v>
      </c>
      <c r="G12" s="134"/>
      <c r="H12" s="5" t="s">
        <v>34</v>
      </c>
      <c r="I12" s="4"/>
      <c r="J12" s="40"/>
      <c r="K12" s="40"/>
      <c r="L12" s="40"/>
      <c r="M12" s="41"/>
    </row>
    <row r="13" spans="1:13" ht="12.95" customHeight="1">
      <c r="A13" s="102"/>
      <c r="B13" s="103"/>
      <c r="C13" s="42"/>
      <c r="D13" s="42"/>
      <c r="E13" s="130" t="s">
        <v>38</v>
      </c>
      <c r="F13" s="130"/>
      <c r="G13" s="130"/>
      <c r="H13" s="130"/>
      <c r="I13" s="130" t="s">
        <v>39</v>
      </c>
      <c r="J13" s="130"/>
      <c r="K13" s="130"/>
      <c r="L13" s="130"/>
      <c r="M13" s="131"/>
    </row>
    <row r="14" spans="1:13" ht="12.95" customHeight="1">
      <c r="A14" s="135" t="s">
        <v>40</v>
      </c>
      <c r="B14" s="136"/>
      <c r="C14" s="136"/>
      <c r="D14" s="58"/>
      <c r="E14" s="23"/>
      <c r="F14" s="3"/>
      <c r="G14" s="3"/>
      <c r="H14" s="3"/>
      <c r="I14" s="3"/>
      <c r="J14" s="38"/>
      <c r="K14" s="38"/>
      <c r="L14" s="38"/>
      <c r="M14" s="39"/>
    </row>
    <row r="15" spans="1:13" ht="12.95" customHeight="1">
      <c r="A15" s="135"/>
      <c r="B15" s="136"/>
      <c r="C15" s="136"/>
      <c r="D15" s="58"/>
      <c r="E15" s="23"/>
      <c r="F15" s="3"/>
      <c r="G15" s="3"/>
      <c r="H15" s="3"/>
      <c r="I15" s="3"/>
      <c r="J15" s="38"/>
      <c r="K15" s="38"/>
      <c r="L15" s="38"/>
      <c r="M15" s="39"/>
    </row>
    <row r="16" spans="1:13" ht="12.95" customHeight="1">
      <c r="A16" s="135"/>
      <c r="B16" s="136"/>
      <c r="C16" s="136"/>
      <c r="D16" s="58"/>
      <c r="E16" s="23"/>
      <c r="F16" s="3"/>
      <c r="G16" s="3"/>
      <c r="H16" s="3"/>
      <c r="I16" s="3"/>
      <c r="J16" s="38"/>
      <c r="K16" s="38"/>
      <c r="L16" s="38"/>
      <c r="M16" s="39"/>
    </row>
    <row r="17" spans="1:13" ht="12.95" customHeight="1">
      <c r="A17" s="117"/>
      <c r="B17" s="118"/>
      <c r="C17" s="132" t="s">
        <v>41</v>
      </c>
      <c r="D17" s="58"/>
      <c r="E17" s="23"/>
      <c r="F17" s="3"/>
      <c r="G17" s="3"/>
      <c r="H17" s="3"/>
      <c r="I17" s="3"/>
      <c r="J17" s="38"/>
      <c r="K17" s="38"/>
      <c r="L17" s="38"/>
      <c r="M17" s="39"/>
    </row>
    <row r="18" spans="1:13" ht="12.95" customHeight="1" thickBot="1">
      <c r="A18" s="2"/>
      <c r="B18" s="38"/>
      <c r="C18" s="133"/>
      <c r="D18" s="23"/>
      <c r="E18" s="23"/>
      <c r="F18" s="3"/>
      <c r="G18" s="3"/>
      <c r="H18" s="3"/>
      <c r="I18" s="3"/>
      <c r="J18" s="38"/>
      <c r="K18" s="38"/>
      <c r="L18" s="38"/>
      <c r="M18" s="39"/>
    </row>
    <row r="19" spans="1:13" ht="15.75" thickBot="1">
      <c r="A19" s="124" t="str">
        <f>CONCATENATE(K1,L1," @ ",B10," ft")</f>
        <v>PT-&lt;ID&gt; @ &lt;depth&gt; ft</v>
      </c>
      <c r="B19" s="125"/>
      <c r="C19" s="125"/>
      <c r="D19" s="125"/>
      <c r="E19" s="125"/>
      <c r="F19" s="125"/>
      <c r="G19" s="125"/>
      <c r="H19" s="125"/>
      <c r="I19" s="125"/>
      <c r="J19" s="125"/>
      <c r="K19" s="125"/>
      <c r="L19" s="125"/>
      <c r="M19" s="126"/>
    </row>
    <row r="20" spans="1:13">
      <c r="A20" s="127" t="s">
        <v>42</v>
      </c>
      <c r="B20" s="128"/>
      <c r="C20" s="128"/>
      <c r="D20" s="128"/>
      <c r="E20" s="128"/>
      <c r="F20" s="129"/>
      <c r="G20" s="94"/>
      <c r="H20" s="127" t="s">
        <v>43</v>
      </c>
      <c r="I20" s="128"/>
      <c r="J20" s="128"/>
      <c r="K20" s="128"/>
      <c r="L20" s="128"/>
      <c r="M20" s="129"/>
    </row>
    <row r="21" spans="1:13">
      <c r="A21" s="119" t="s">
        <v>44</v>
      </c>
      <c r="B21" s="120"/>
      <c r="C21" s="121"/>
      <c r="D21" s="121"/>
      <c r="E21" s="115" t="s">
        <v>45</v>
      </c>
      <c r="F21" s="104" t="str">
        <f>IFERROR(2.2902*(0.9842^C21)/(C21^0.1702),"-")</f>
        <v>-</v>
      </c>
      <c r="G21" s="64"/>
      <c r="H21" s="119" t="s">
        <v>44</v>
      </c>
      <c r="I21" s="120"/>
      <c r="J21" s="121"/>
      <c r="K21" s="121"/>
      <c r="L21" s="115" t="s">
        <v>45</v>
      </c>
      <c r="M21" s="104" t="str">
        <f>IFERROR(2.2902*(0.9842^J21)/(J21^0.1702),"-")</f>
        <v>-</v>
      </c>
    </row>
    <row r="22" spans="1:13">
      <c r="A22" s="170" t="s">
        <v>46</v>
      </c>
      <c r="B22" s="171"/>
      <c r="C22" s="170" t="s">
        <v>47</v>
      </c>
      <c r="D22" s="172"/>
      <c r="E22" s="172"/>
      <c r="F22" s="171"/>
      <c r="G22" s="64"/>
      <c r="H22" s="170" t="s">
        <v>46</v>
      </c>
      <c r="I22" s="171"/>
      <c r="J22" s="170" t="s">
        <v>47</v>
      </c>
      <c r="K22" s="172"/>
      <c r="L22" s="172"/>
      <c r="M22" s="171"/>
    </row>
    <row r="23" spans="1:13">
      <c r="A23" s="22" t="s">
        <v>48</v>
      </c>
      <c r="B23" s="30" t="s">
        <v>49</v>
      </c>
      <c r="C23" s="22" t="s">
        <v>50</v>
      </c>
      <c r="D23" s="22" t="s">
        <v>51</v>
      </c>
      <c r="E23" s="106" t="s">
        <v>52</v>
      </c>
      <c r="F23" s="22" t="s">
        <v>53</v>
      </c>
      <c r="G23" s="105"/>
      <c r="H23" s="6" t="s">
        <v>48</v>
      </c>
      <c r="I23" s="31" t="s">
        <v>49</v>
      </c>
      <c r="J23" s="6" t="s">
        <v>50</v>
      </c>
      <c r="K23" s="6" t="s">
        <v>51</v>
      </c>
      <c r="L23" s="106" t="s">
        <v>52</v>
      </c>
      <c r="M23" s="6" t="s">
        <v>53</v>
      </c>
    </row>
    <row r="24" spans="1:13" ht="12" customHeight="1">
      <c r="A24" s="7">
        <v>1</v>
      </c>
      <c r="B24" s="88"/>
      <c r="C24" s="20" t="str">
        <f t="shared" ref="C24:C30" si="0">IFERROR($F$12-B24,"-")</f>
        <v>-</v>
      </c>
      <c r="D24" s="8" t="str">
        <f t="shared" ref="D24:D30" si="1">IFERROR(LN($F$12/C24),"-")</f>
        <v>-</v>
      </c>
      <c r="E24" s="35">
        <f>(A25-A24)/60</f>
        <v>1.6666666666666666E-2</v>
      </c>
      <c r="F24" s="28" t="str">
        <f>IFERROR((PI()*F$21*($F$11*(LN(($F$12-($F$12-F12))/($F$12-B24)))))/(11*((A25/60)-(A24/60))),"-")</f>
        <v>-</v>
      </c>
      <c r="G24" s="3"/>
      <c r="H24" s="7">
        <v>1</v>
      </c>
      <c r="I24" s="86"/>
      <c r="J24" s="48" t="str">
        <f t="shared" ref="J24:J30" si="2">IFERROR($F$12-I24,"-")</f>
        <v>-</v>
      </c>
      <c r="K24" s="8" t="str">
        <f t="shared" ref="K24:K30" si="3">IFERROR(LN($F$12/J24),"-")</f>
        <v>-</v>
      </c>
      <c r="L24" s="35">
        <f>(H25-H24)/60</f>
        <v>1.6666666666666666E-2</v>
      </c>
      <c r="M24" s="28" t="str">
        <f>IFERROR((PI()*M$21*($F$11*(LN(($F$12-($F$12-F12))/($F$12-I24)))))/(11*((H25/60)-(H24/60))),"-")</f>
        <v>-</v>
      </c>
    </row>
    <row r="25" spans="1:13" ht="12" customHeight="1">
      <c r="A25" s="9">
        <v>2</v>
      </c>
      <c r="B25" s="89"/>
      <c r="C25" s="21" t="str">
        <f t="shared" si="0"/>
        <v>-</v>
      </c>
      <c r="D25" s="10" t="str">
        <f t="shared" si="1"/>
        <v>-</v>
      </c>
      <c r="E25" s="36">
        <f>(A25-A24)/60</f>
        <v>1.6666666666666666E-2</v>
      </c>
      <c r="F25" s="29" t="str">
        <f t="shared" ref="F25:F30" si="4">IFERROR((PI()*F$21*($F$11*(LN(($F$12-B24)/($F$12-B25)))))/(11*((A25/60)-(A24/60))),"-")</f>
        <v>-</v>
      </c>
      <c r="G25" s="3"/>
      <c r="H25" s="9">
        <v>2</v>
      </c>
      <c r="I25" s="87"/>
      <c r="J25" s="49" t="str">
        <f t="shared" si="2"/>
        <v>-</v>
      </c>
      <c r="K25" s="10" t="str">
        <f t="shared" si="3"/>
        <v>-</v>
      </c>
      <c r="L25" s="36">
        <f>(H25-H24)/60</f>
        <v>1.6666666666666666E-2</v>
      </c>
      <c r="M25" s="29" t="str">
        <f t="shared" ref="M25:M30" si="5">IFERROR((PI()*M$21*($F$11*(LN(($F$12-I24)/($F$12-I25)))))/(11*((H25/60)-(H24/60))),"-")</f>
        <v>-</v>
      </c>
    </row>
    <row r="26" spans="1:13" ht="12" customHeight="1">
      <c r="A26" s="9">
        <v>3</v>
      </c>
      <c r="B26" s="89"/>
      <c r="C26" s="21" t="str">
        <f t="shared" si="0"/>
        <v>-</v>
      </c>
      <c r="D26" s="10" t="str">
        <f t="shared" si="1"/>
        <v>-</v>
      </c>
      <c r="E26" s="36">
        <f t="shared" ref="E26:E30" si="6">(A26-A25)/60</f>
        <v>1.6666666666666666E-2</v>
      </c>
      <c r="F26" s="29" t="str">
        <f t="shared" si="4"/>
        <v>-</v>
      </c>
      <c r="G26" s="3"/>
      <c r="H26" s="9">
        <v>3</v>
      </c>
      <c r="I26" s="87"/>
      <c r="J26" s="49" t="str">
        <f t="shared" si="2"/>
        <v>-</v>
      </c>
      <c r="K26" s="10" t="str">
        <f t="shared" si="3"/>
        <v>-</v>
      </c>
      <c r="L26" s="36">
        <f t="shared" ref="L26:L30" si="7">(H26-H25)/60</f>
        <v>1.6666666666666666E-2</v>
      </c>
      <c r="M26" s="29" t="str">
        <f t="shared" si="5"/>
        <v>-</v>
      </c>
    </row>
    <row r="27" spans="1:13" ht="12" customHeight="1">
      <c r="A27" s="9">
        <v>4</v>
      </c>
      <c r="B27" s="89"/>
      <c r="C27" s="21" t="str">
        <f t="shared" si="0"/>
        <v>-</v>
      </c>
      <c r="D27" s="10" t="str">
        <f t="shared" si="1"/>
        <v>-</v>
      </c>
      <c r="E27" s="36">
        <f t="shared" si="6"/>
        <v>1.6666666666666666E-2</v>
      </c>
      <c r="F27" s="29" t="str">
        <f t="shared" si="4"/>
        <v>-</v>
      </c>
      <c r="G27" s="3"/>
      <c r="H27" s="9">
        <v>4</v>
      </c>
      <c r="I27" s="87"/>
      <c r="J27" s="49" t="str">
        <f t="shared" si="2"/>
        <v>-</v>
      </c>
      <c r="K27" s="10" t="str">
        <f t="shared" si="3"/>
        <v>-</v>
      </c>
      <c r="L27" s="36">
        <f t="shared" si="7"/>
        <v>1.6666666666666666E-2</v>
      </c>
      <c r="M27" s="29" t="str">
        <f t="shared" si="5"/>
        <v>-</v>
      </c>
    </row>
    <row r="28" spans="1:13" ht="12" customHeight="1">
      <c r="A28" s="9">
        <v>5</v>
      </c>
      <c r="B28" s="89"/>
      <c r="C28" s="21" t="str">
        <f t="shared" si="0"/>
        <v>-</v>
      </c>
      <c r="D28" s="10" t="str">
        <f t="shared" si="1"/>
        <v>-</v>
      </c>
      <c r="E28" s="36">
        <f t="shared" si="6"/>
        <v>1.6666666666666666E-2</v>
      </c>
      <c r="F28" s="29" t="str">
        <f t="shared" si="4"/>
        <v>-</v>
      </c>
      <c r="G28" s="3"/>
      <c r="H28" s="9">
        <v>5</v>
      </c>
      <c r="I28" s="87"/>
      <c r="J28" s="49" t="str">
        <f t="shared" si="2"/>
        <v>-</v>
      </c>
      <c r="K28" s="10" t="str">
        <f t="shared" si="3"/>
        <v>-</v>
      </c>
      <c r="L28" s="36">
        <f t="shared" si="7"/>
        <v>1.6666666666666666E-2</v>
      </c>
      <c r="M28" s="29" t="str">
        <f t="shared" si="5"/>
        <v>-</v>
      </c>
    </row>
    <row r="29" spans="1:13" ht="12" customHeight="1">
      <c r="A29" s="9">
        <v>10</v>
      </c>
      <c r="B29" s="89"/>
      <c r="C29" s="21" t="str">
        <f t="shared" si="0"/>
        <v>-</v>
      </c>
      <c r="D29" s="10" t="str">
        <f t="shared" si="1"/>
        <v>-</v>
      </c>
      <c r="E29" s="36">
        <f t="shared" si="6"/>
        <v>8.3333333333333329E-2</v>
      </c>
      <c r="F29" s="29" t="str">
        <f t="shared" si="4"/>
        <v>-</v>
      </c>
      <c r="G29" s="3"/>
      <c r="H29" s="9">
        <v>10</v>
      </c>
      <c r="I29" s="87"/>
      <c r="J29" s="49" t="str">
        <f t="shared" si="2"/>
        <v>-</v>
      </c>
      <c r="K29" s="10" t="str">
        <f t="shared" si="3"/>
        <v>-</v>
      </c>
      <c r="L29" s="36">
        <f t="shared" si="7"/>
        <v>8.3333333333333329E-2</v>
      </c>
      <c r="M29" s="29" t="str">
        <f t="shared" si="5"/>
        <v>-</v>
      </c>
    </row>
    <row r="30" spans="1:13" ht="12" customHeight="1">
      <c r="A30" s="95">
        <v>15</v>
      </c>
      <c r="B30" s="96"/>
      <c r="C30" s="97" t="str">
        <f t="shared" si="0"/>
        <v>-</v>
      </c>
      <c r="D30" s="98" t="str">
        <f t="shared" si="1"/>
        <v>-</v>
      </c>
      <c r="E30" s="98">
        <f t="shared" si="6"/>
        <v>8.3333333333333329E-2</v>
      </c>
      <c r="F30" s="99" t="str">
        <f t="shared" si="4"/>
        <v>-</v>
      </c>
      <c r="G30" s="5"/>
      <c r="H30" s="95">
        <v>15</v>
      </c>
      <c r="I30" s="100"/>
      <c r="J30" s="101" t="str">
        <f t="shared" si="2"/>
        <v>-</v>
      </c>
      <c r="K30" s="98" t="str">
        <f t="shared" si="3"/>
        <v>-</v>
      </c>
      <c r="L30" s="98">
        <f t="shared" si="7"/>
        <v>8.3333333333333329E-2</v>
      </c>
      <c r="M30" s="99" t="str">
        <f t="shared" si="5"/>
        <v>-</v>
      </c>
    </row>
    <row r="31" spans="1:13">
      <c r="A31" s="116"/>
      <c r="B31" s="12"/>
      <c r="C31" s="12"/>
      <c r="D31" s="11"/>
      <c r="E31" s="11"/>
      <c r="F31" s="12"/>
      <c r="G31" s="12"/>
      <c r="H31" s="116"/>
      <c r="I31" s="17"/>
      <c r="J31" s="17"/>
      <c r="K31" s="11"/>
      <c r="L31" s="11"/>
      <c r="M31" s="17"/>
    </row>
    <row r="32" spans="1:13">
      <c r="A32" s="116"/>
      <c r="B32" s="12"/>
      <c r="C32" s="12"/>
      <c r="D32" s="11"/>
      <c r="E32" s="11"/>
      <c r="F32" s="12"/>
      <c r="G32" s="12"/>
      <c r="H32" s="116"/>
      <c r="I32" s="17"/>
      <c r="J32" s="17"/>
      <c r="K32" s="11"/>
      <c r="L32" s="11"/>
      <c r="M32" s="17"/>
    </row>
    <row r="33" spans="1:13">
      <c r="A33" s="38"/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</row>
    <row r="34" spans="1:13">
      <c r="A34" s="38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</row>
    <row r="35" spans="1:13">
      <c r="A35" s="38"/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</row>
    <row r="36" spans="1:13">
      <c r="A36" s="38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</row>
    <row r="37" spans="1:13">
      <c r="A37" s="38"/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</row>
    <row r="38" spans="1:13">
      <c r="A38" s="38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</row>
    <row r="39" spans="1:13">
      <c r="A39" s="38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</row>
    <row r="40" spans="1:13">
      <c r="A40" s="38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</row>
    <row r="41" spans="1:13">
      <c r="A41" s="38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</row>
    <row r="42" spans="1:13">
      <c r="A42" s="38"/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</row>
    <row r="43" spans="1:13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</row>
    <row r="44" spans="1:13" ht="11.1" customHeight="1">
      <c r="A44" s="155" t="s">
        <v>54</v>
      </c>
      <c r="B44" s="156"/>
      <c r="C44" s="156"/>
      <c r="D44" s="156"/>
      <c r="E44" s="156"/>
      <c r="F44" s="157"/>
      <c r="G44" s="26"/>
      <c r="H44" s="155" t="s">
        <v>55</v>
      </c>
      <c r="I44" s="156"/>
      <c r="J44" s="156"/>
      <c r="K44" s="156"/>
      <c r="L44" s="156"/>
      <c r="M44" s="157"/>
    </row>
    <row r="45" spans="1:13" ht="15" customHeight="1">
      <c r="A45" s="158" t="s">
        <v>56</v>
      </c>
      <c r="B45" s="159"/>
      <c r="C45" s="51" t="s">
        <v>57</v>
      </c>
      <c r="D45" s="52"/>
      <c r="E45" s="55" t="s">
        <v>58</v>
      </c>
      <c r="F45" s="47"/>
      <c r="G45" s="18"/>
      <c r="H45" s="158" t="s">
        <v>56</v>
      </c>
      <c r="I45" s="159"/>
      <c r="J45" s="51" t="s">
        <v>57</v>
      </c>
      <c r="K45" s="52"/>
      <c r="L45" s="55" t="s">
        <v>58</v>
      </c>
      <c r="M45" s="47"/>
    </row>
    <row r="46" spans="1:13">
      <c r="A46" s="160"/>
      <c r="B46" s="161"/>
      <c r="C46" s="53"/>
      <c r="D46" s="54"/>
      <c r="E46" s="33"/>
      <c r="F46" s="46"/>
      <c r="G46" s="38"/>
      <c r="H46" s="160"/>
      <c r="I46" s="161"/>
      <c r="J46" s="109"/>
      <c r="K46" s="54"/>
      <c r="L46" s="33"/>
      <c r="M46" s="46"/>
    </row>
    <row r="47" spans="1:13" ht="9" customHeight="1">
      <c r="A47" s="59"/>
      <c r="B47" s="60"/>
      <c r="C47" s="66"/>
      <c r="D47" s="67"/>
      <c r="E47" s="12"/>
      <c r="F47" s="12"/>
      <c r="G47" s="38"/>
      <c r="H47" s="60"/>
      <c r="I47" s="60"/>
      <c r="J47" s="68"/>
      <c r="K47" s="67"/>
      <c r="L47" s="12"/>
      <c r="M47" s="69"/>
    </row>
    <row r="48" spans="1:13">
      <c r="A48" s="59"/>
      <c r="B48" s="60"/>
      <c r="C48" s="81"/>
      <c r="D48" s="82"/>
      <c r="E48" s="82" t="s">
        <v>59</v>
      </c>
      <c r="F48" s="162" t="str">
        <f>A19</f>
        <v>PT-&lt;ID&gt; @ &lt;depth&gt; ft</v>
      </c>
      <c r="G48" s="162"/>
      <c r="H48" s="162"/>
      <c r="I48" s="163"/>
      <c r="K48" s="167" t="s">
        <v>60</v>
      </c>
      <c r="L48" s="168"/>
      <c r="M48" s="169"/>
    </row>
    <row r="49" spans="1:13">
      <c r="A49" s="59"/>
      <c r="B49" s="60"/>
      <c r="C49" s="158" t="s">
        <v>56</v>
      </c>
      <c r="D49" s="159"/>
      <c r="E49" s="51" t="s">
        <v>57</v>
      </c>
      <c r="F49" s="83"/>
      <c r="H49" s="55" t="s">
        <v>58</v>
      </c>
      <c r="I49" s="76"/>
      <c r="K49" s="107" t="s">
        <v>61</v>
      </c>
      <c r="L49" s="165" t="s">
        <v>62</v>
      </c>
      <c r="M49" s="166"/>
    </row>
    <row r="50" spans="1:13">
      <c r="A50" s="77"/>
      <c r="B50" s="78"/>
      <c r="C50" s="160"/>
      <c r="D50" s="161"/>
      <c r="E50" s="164"/>
      <c r="F50" s="164"/>
      <c r="G50" s="79"/>
      <c r="H50" s="33"/>
      <c r="I50" s="80"/>
      <c r="K50" s="107" t="s">
        <v>63</v>
      </c>
      <c r="L50" s="165" t="s">
        <v>64</v>
      </c>
      <c r="M50" s="166"/>
    </row>
    <row r="51" spans="1:13" ht="9" customHeight="1">
      <c r="A51" s="59"/>
      <c r="B51" s="60"/>
      <c r="C51" s="66"/>
      <c r="D51" s="67"/>
      <c r="E51" s="66"/>
      <c r="F51" s="70"/>
      <c r="G51" s="38"/>
      <c r="H51" s="71"/>
      <c r="I51" s="12"/>
      <c r="J51" s="68"/>
      <c r="K51" s="67"/>
      <c r="L51" s="12"/>
      <c r="M51" s="69"/>
    </row>
    <row r="52" spans="1:13">
      <c r="A52" s="72" t="s">
        <v>65</v>
      </c>
      <c r="B52" s="13"/>
      <c r="C52" s="13"/>
      <c r="D52" s="13"/>
      <c r="E52" s="13"/>
      <c r="F52" s="13"/>
      <c r="G52" s="13"/>
      <c r="H52" s="73"/>
      <c r="I52" s="74"/>
      <c r="J52" s="42"/>
      <c r="K52" s="42"/>
      <c r="L52" s="42"/>
      <c r="M52" s="43"/>
    </row>
    <row r="53" spans="1:13">
      <c r="A53" s="179" t="s">
        <v>75</v>
      </c>
      <c r="B53" s="180"/>
      <c r="C53" s="180"/>
      <c r="D53" s="180"/>
      <c r="E53" s="180"/>
      <c r="F53" s="180"/>
      <c r="G53" s="180"/>
      <c r="H53" s="180"/>
      <c r="I53" s="180"/>
      <c r="J53" s="180"/>
      <c r="K53" s="180"/>
      <c r="L53" s="180"/>
      <c r="M53" s="181"/>
    </row>
    <row r="54" spans="1:13">
      <c r="A54" s="179"/>
      <c r="B54" s="180"/>
      <c r="C54" s="180"/>
      <c r="D54" s="180"/>
      <c r="E54" s="180"/>
      <c r="F54" s="180"/>
      <c r="G54" s="180"/>
      <c r="H54" s="180"/>
      <c r="I54" s="180"/>
      <c r="J54" s="180"/>
      <c r="K54" s="180"/>
      <c r="L54" s="180"/>
      <c r="M54" s="181"/>
    </row>
    <row r="55" spans="1:13">
      <c r="A55" s="182"/>
      <c r="B55" s="183"/>
      <c r="C55" s="183"/>
      <c r="D55" s="183"/>
      <c r="E55" s="183"/>
      <c r="F55" s="183"/>
      <c r="G55" s="183"/>
      <c r="H55" s="183"/>
      <c r="I55" s="183"/>
      <c r="J55" s="183"/>
      <c r="K55" s="183"/>
      <c r="L55" s="183"/>
      <c r="M55" s="184"/>
    </row>
    <row r="56" spans="1:13" ht="11.25" customHeight="1">
      <c r="A56" s="32" t="s">
        <v>66</v>
      </c>
      <c r="B56" s="38"/>
      <c r="C56" s="38"/>
      <c r="D56" s="38"/>
      <c r="E56" s="38"/>
      <c r="F56" s="3" t="s">
        <v>67</v>
      </c>
      <c r="G56" s="108"/>
      <c r="H56" s="108"/>
      <c r="I56" s="108"/>
      <c r="J56" s="108"/>
      <c r="K56" s="108"/>
      <c r="L56" s="108"/>
      <c r="M56" s="108"/>
    </row>
    <row r="57" spans="1:13" ht="11.25" customHeight="1">
      <c r="A57" s="3" t="s">
        <v>68</v>
      </c>
      <c r="B57" s="38"/>
      <c r="C57" s="38"/>
      <c r="D57" s="38"/>
      <c r="E57" s="38"/>
      <c r="F57" s="154" t="s">
        <v>69</v>
      </c>
      <c r="G57" s="154"/>
      <c r="H57" s="154"/>
      <c r="I57" s="154"/>
      <c r="J57" s="154"/>
      <c r="K57" s="154"/>
      <c r="L57" s="154"/>
      <c r="M57" s="154"/>
    </row>
    <row r="58" spans="1:13" ht="11.25" customHeight="1">
      <c r="A58" s="3" t="s">
        <v>70</v>
      </c>
      <c r="B58" s="38"/>
      <c r="C58" s="38"/>
      <c r="D58" s="38"/>
      <c r="E58" s="38"/>
      <c r="F58" s="154"/>
      <c r="G58" s="154"/>
      <c r="H58" s="154"/>
      <c r="I58" s="154"/>
      <c r="J58" s="154"/>
      <c r="K58" s="154"/>
      <c r="L58" s="154"/>
      <c r="M58" s="154"/>
    </row>
    <row r="59" spans="1:13" ht="11.25" customHeight="1">
      <c r="A59" s="3" t="s">
        <v>71</v>
      </c>
      <c r="B59" s="38"/>
      <c r="C59" s="38"/>
      <c r="D59" s="38"/>
      <c r="E59" s="38"/>
      <c r="F59" s="154" t="s">
        <v>72</v>
      </c>
      <c r="G59" s="154"/>
      <c r="H59" s="154"/>
      <c r="I59" s="154"/>
      <c r="J59" s="154"/>
      <c r="K59" s="154"/>
      <c r="L59" s="154"/>
      <c r="M59" s="154"/>
    </row>
    <row r="60" spans="1:13" ht="11.25" customHeight="1">
      <c r="A60" s="3" t="s">
        <v>73</v>
      </c>
      <c r="B60" s="38"/>
      <c r="C60" s="38"/>
      <c r="D60" s="38"/>
      <c r="E60" s="38"/>
      <c r="F60" s="154"/>
      <c r="G60" s="154"/>
      <c r="H60" s="154"/>
      <c r="I60" s="154"/>
      <c r="J60" s="154"/>
      <c r="K60" s="154"/>
      <c r="L60" s="154"/>
      <c r="M60" s="154"/>
    </row>
    <row r="61" spans="1:13" ht="11.25" customHeight="1">
      <c r="A61" s="3" t="s">
        <v>74</v>
      </c>
      <c r="F61" s="3"/>
    </row>
  </sheetData>
  <mergeCells count="43">
    <mergeCell ref="A1:H3"/>
    <mergeCell ref="B4:G6"/>
    <mergeCell ref="I4:M4"/>
    <mergeCell ref="J5:M5"/>
    <mergeCell ref="B7:C7"/>
    <mergeCell ref="E7:F7"/>
    <mergeCell ref="I7:J7"/>
    <mergeCell ref="L7:M8"/>
    <mergeCell ref="B8:C8"/>
    <mergeCell ref="E8:F8"/>
    <mergeCell ref="A21:B21"/>
    <mergeCell ref="C21:D21"/>
    <mergeCell ref="H21:I21"/>
    <mergeCell ref="J21:K21"/>
    <mergeCell ref="I8:J8"/>
    <mergeCell ref="B9:C9"/>
    <mergeCell ref="F10:G10"/>
    <mergeCell ref="F11:G11"/>
    <mergeCell ref="F12:G12"/>
    <mergeCell ref="E13:H13"/>
    <mergeCell ref="I13:M13"/>
    <mergeCell ref="A14:C16"/>
    <mergeCell ref="C17:C18"/>
    <mergeCell ref="A19:M19"/>
    <mergeCell ref="A20:F20"/>
    <mergeCell ref="H20:M20"/>
    <mergeCell ref="A22:B22"/>
    <mergeCell ref="C22:F22"/>
    <mergeCell ref="H22:I22"/>
    <mergeCell ref="J22:M22"/>
    <mergeCell ref="A44:F44"/>
    <mergeCell ref="H44:M44"/>
    <mergeCell ref="F57:M58"/>
    <mergeCell ref="F59:M60"/>
    <mergeCell ref="A45:B46"/>
    <mergeCell ref="H45:I46"/>
    <mergeCell ref="F48:I48"/>
    <mergeCell ref="C49:D50"/>
    <mergeCell ref="E50:F50"/>
    <mergeCell ref="A53:M55"/>
    <mergeCell ref="L49:M49"/>
    <mergeCell ref="L50:M50"/>
    <mergeCell ref="K48:M48"/>
  </mergeCells>
  <printOptions horizontalCentered="1" verticalCentered="1"/>
  <pageMargins left="0.5" right="0.5" top="0.5" bottom="0.5" header="0.3" footer="0.3"/>
  <pageSetup scale="88" orientation="portrait" r:id="rId1"/>
  <headerFooter>
    <oddFooter>&amp;RMay 2022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Pellot, Doralee</dc:creator>
  <cp:keywords/>
  <dc:description/>
  <cp:lastModifiedBy>Lau, Nicholas</cp:lastModifiedBy>
  <cp:revision/>
  <dcterms:created xsi:type="dcterms:W3CDTF">2013-08-22T14:15:40Z</dcterms:created>
  <dcterms:modified xsi:type="dcterms:W3CDTF">2022-05-04T16:48:19Z</dcterms:modified>
  <cp:category/>
  <cp:contentStatus/>
</cp:coreProperties>
</file>